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0" activeTab="0"/>
  </bookViews>
  <sheets>
    <sheet name="приложение " sheetId="1" r:id="rId1"/>
  </sheets>
  <definedNames>
    <definedName name="_xlnm.Print_Area" localSheetId="0">'приложение '!$A$1:$L$102</definedName>
  </definedNames>
  <calcPr fullCalcOnLoad="1"/>
</workbook>
</file>

<file path=xl/sharedStrings.xml><?xml version="1.0" encoding="utf-8"?>
<sst xmlns="http://schemas.openxmlformats.org/spreadsheetml/2006/main" count="343" uniqueCount="101">
  <si>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</si>
  <si>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</si>
  <si>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</si>
  <si>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</si>
  <si>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</si>
  <si>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</si>
  <si>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</si>
  <si>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</si>
  <si>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</si>
  <si>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</si>
  <si>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</si>
  <si>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</si>
  <si>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</si>
  <si>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</si>
  <si>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</si>
  <si>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</si>
  <si>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</si>
  <si>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</si>
  <si>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</si>
  <si>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</si>
  <si>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</si>
  <si>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</si>
  <si>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</si>
  <si>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</si>
  <si>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</si>
  <si>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</si>
  <si>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</si>
  <si>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</si>
  <si>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</si>
  <si>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</si>
  <si>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</si>
  <si>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</si>
  <si>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</si>
  <si>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</si>
  <si>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</si>
  <si>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</si>
  <si>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</si>
  <si>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</si>
  <si>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</si>
  <si>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</si>
  <si>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</si>
  <si>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</si>
  <si>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</si>
  <si>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</si>
  <si>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</si>
  <si>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</si>
  <si>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</si>
  <si>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</si>
  <si>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</si>
  <si>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</si>
  <si>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</si>
  <si>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</si>
  <si>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</si>
  <si>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</si>
  <si>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</si>
  <si>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</si>
  <si>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</si>
  <si>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</si>
  <si>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</si>
  <si>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</si>
  <si>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</si>
  <si>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</si>
  <si>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</si>
  <si>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</si>
  <si>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</si>
  <si>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</si>
  <si>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</si>
  <si>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</si>
  <si>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</si>
  <si>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</si>
  <si>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</si>
  <si>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</si>
  <si>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</si>
  <si>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</si>
  <si>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</si>
  <si>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</si>
  <si>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</si>
  <si>
    <t>Итого по подпрограмме 5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</si>
  <si>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2019 -2024 годы"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</si>
  <si>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</si>
  <si>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</si>
  <si>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</si>
  <si>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</si>
  <si>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</si>
  <si>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</si>
  <si>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</si>
  <si>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</si>
  <si>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 xml:space="preserve">1 подпрограмма </t>
  </si>
  <si>
    <t>программа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</si>
  <si>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</si>
  <si>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</si>
  <si>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</si>
  <si>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</si>
  <si>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</si>
  <si>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</si>
  <si>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</si>
  <si>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</si>
  <si>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</si>
  <si>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</si>
  <si>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</si>
  <si>
    <t>Региональный проект "Жилье"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</si>
</sst>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_ ;\-#,##0.00\ "/>
    <numFmt numFmtId="180" formatCode="_-* #,##0.0_р_._-;\-* #,##0.0_р_._-;_-* &quot;-&quot;??_р_._-;_-@_-"/>
    <numFmt numFmtId="181" formatCode="#,##0.0_ ;\-#,##0.0\ 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/>
    </xf>
    <xf numFmtId="171" fontId="5" fillId="0" borderId="10" xfId="6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horizontal="center" vertical="center" wrapText="1"/>
    </xf>
    <xf numFmtId="179" fontId="2" fillId="33" borderId="10" xfId="6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171" fontId="2" fillId="0" borderId="10" xfId="60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 wrapText="1"/>
    </xf>
    <xf numFmtId="179" fontId="5" fillId="0" borderId="10" xfId="6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43" fontId="0" fillId="0" borderId="10" xfId="0" applyNumberFormat="1" applyFill="1" applyBorder="1" applyAlignment="1">
      <alignment/>
    </xf>
    <xf numFmtId="179" fontId="2" fillId="33" borderId="10" xfId="60" applyNumberFormat="1" applyFont="1" applyFill="1" applyBorder="1" applyAlignment="1">
      <alignment horizontal="right" vertical="center" wrapText="1" indent="1"/>
    </xf>
    <xf numFmtId="179" fontId="2" fillId="0" borderId="10" xfId="0" applyNumberFormat="1" applyFont="1" applyFill="1" applyBorder="1" applyAlignment="1">
      <alignment horizontal="center" vertical="center" wrapText="1"/>
    </xf>
    <xf numFmtId="171" fontId="2" fillId="0" borderId="10" xfId="60" applyFont="1" applyBorder="1" applyAlignment="1">
      <alignment vertical="center"/>
    </xf>
    <xf numFmtId="171" fontId="2" fillId="0" borderId="10" xfId="60" applyFont="1" applyFill="1" applyBorder="1" applyAlignment="1">
      <alignment vertical="center"/>
    </xf>
    <xf numFmtId="179" fontId="2" fillId="0" borderId="10" xfId="60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171" fontId="0" fillId="0" borderId="0" xfId="0" applyNumberFormat="1" applyFill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9"/>
  <sheetViews>
    <sheetView tabSelected="1" zoomScale="80" zoomScaleNormal="80" zoomScalePageLayoutView="0" workbookViewId="0" topLeftCell="B1">
      <selection activeCell="B117" sqref="A117:IV121"/>
    </sheetView>
  </sheetViews>
  <sheetFormatPr defaultColWidth="9.00390625" defaultRowHeight="12.75"/>
  <cols>
    <col min="1" max="1" width="5.25390625" style="5" hidden="1" customWidth="1"/>
    <col min="2" max="2" width="56.25390625" style="2" customWidth="1"/>
    <col min="3" max="3" width="33.75390625" style="0" customWidth="1"/>
    <col min="4" max="4" width="20.25390625" style="0" customWidth="1"/>
    <col min="5" max="5" width="10.25390625" style="0" customWidth="1"/>
    <col min="6" max="6" width="16.75390625" style="0" customWidth="1"/>
    <col min="7" max="7" width="19.25390625" style="8" customWidth="1"/>
    <col min="8" max="9" width="19.25390625" style="0" customWidth="1"/>
    <col min="10" max="10" width="19.875" style="0" customWidth="1"/>
    <col min="11" max="11" width="19.25390625" style="0" customWidth="1"/>
    <col min="12" max="12" width="20.75390625" style="0" customWidth="1"/>
    <col min="14" max="14" width="21.75390625" style="0" customWidth="1"/>
    <col min="16" max="16" width="23.125" style="0" customWidth="1"/>
    <col min="17" max="23" width="21.25390625" style="0" customWidth="1"/>
  </cols>
  <sheetData>
    <row r="1" spans="1:12" ht="84" customHeight="1">
      <c r="A1" s="7"/>
      <c r="B1" s="15"/>
      <c r="C1" s="16"/>
      <c r="D1" s="16"/>
      <c r="E1" s="16"/>
      <c r="F1" s="106" t="s">
        <v>76</v>
      </c>
      <c r="G1" s="106"/>
      <c r="H1" s="106"/>
      <c r="I1" s="106"/>
      <c r="J1" s="106"/>
      <c r="K1" s="106"/>
      <c r="L1" s="106"/>
    </row>
    <row r="2" spans="1:12" ht="22.5" customHeight="1">
      <c r="A2" s="7"/>
      <c r="B2" s="15"/>
      <c r="C2" s="16"/>
      <c r="D2" s="16"/>
      <c r="E2" s="16"/>
      <c r="F2" s="107"/>
      <c r="G2" s="108"/>
      <c r="H2" s="108"/>
      <c r="I2" s="108"/>
      <c r="J2" s="108"/>
      <c r="K2" s="108"/>
      <c r="L2" s="108"/>
    </row>
    <row r="3" spans="1:12" ht="49.5" customHeight="1">
      <c r="A3" s="109" t="s">
        <v>78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22.5" customHeight="1">
      <c r="A4" s="10"/>
      <c r="B4" s="11"/>
      <c r="C4" s="9"/>
      <c r="D4" s="9"/>
      <c r="E4" s="9"/>
      <c r="F4" s="9"/>
      <c r="G4" s="9"/>
      <c r="H4" s="110"/>
      <c r="I4" s="110"/>
      <c r="J4" s="110"/>
      <c r="L4" s="48" t="s">
        <v>10</v>
      </c>
    </row>
    <row r="5" spans="1:12" ht="15" customHeight="1">
      <c r="A5" s="111" t="s">
        <v>0</v>
      </c>
      <c r="B5" s="83" t="s">
        <v>79</v>
      </c>
      <c r="C5" s="112" t="s">
        <v>80</v>
      </c>
      <c r="D5" s="112" t="s">
        <v>81</v>
      </c>
      <c r="E5" s="81" t="s">
        <v>6</v>
      </c>
      <c r="F5" s="81" t="s">
        <v>67</v>
      </c>
      <c r="G5" s="82"/>
      <c r="H5" s="82"/>
      <c r="I5" s="82"/>
      <c r="J5" s="82"/>
      <c r="K5" s="82"/>
      <c r="L5" s="83"/>
    </row>
    <row r="6" spans="1:12" s="8" customFormat="1" ht="120.75" customHeight="1">
      <c r="A6" s="111"/>
      <c r="B6" s="83"/>
      <c r="C6" s="113"/>
      <c r="D6" s="114"/>
      <c r="E6" s="115"/>
      <c r="F6" s="24" t="s">
        <v>69</v>
      </c>
      <c r="G6" s="24" t="s">
        <v>24</v>
      </c>
      <c r="H6" s="24" t="s">
        <v>1</v>
      </c>
      <c r="I6" s="24" t="s">
        <v>36</v>
      </c>
      <c r="J6" s="24" t="s">
        <v>37</v>
      </c>
      <c r="K6" s="24" t="s">
        <v>38</v>
      </c>
      <c r="L6" s="24" t="s">
        <v>39</v>
      </c>
    </row>
    <row r="7" spans="1:12" s="8" customFormat="1" ht="15.7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</row>
    <row r="8" spans="1:12" s="8" customFormat="1" ht="30" customHeight="1">
      <c r="A8" s="1">
        <v>1</v>
      </c>
      <c r="B8" s="95" t="s">
        <v>51</v>
      </c>
      <c r="C8" s="96"/>
      <c r="D8" s="96"/>
      <c r="E8" s="96"/>
      <c r="F8" s="96"/>
      <c r="G8" s="96"/>
      <c r="H8" s="96"/>
      <c r="I8" s="96"/>
      <c r="J8" s="96"/>
      <c r="K8" s="96"/>
      <c r="L8" s="97"/>
    </row>
    <row r="9" spans="1:12" s="8" customFormat="1" ht="66" customHeight="1">
      <c r="A9" s="1">
        <v>4</v>
      </c>
      <c r="B9" s="6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20">
        <v>80</v>
      </c>
      <c r="J9" s="20">
        <v>82</v>
      </c>
      <c r="K9" s="20">
        <v>85</v>
      </c>
      <c r="L9" s="20">
        <v>90</v>
      </c>
    </row>
    <row r="10" spans="1:12" s="8" customFormat="1" ht="79.5" customHeight="1">
      <c r="A10" s="1">
        <v>5</v>
      </c>
      <c r="B10" s="6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</row>
    <row r="11" spans="1:12" s="8" customFormat="1" ht="51" customHeight="1">
      <c r="A11" s="1">
        <v>6</v>
      </c>
      <c r="B11" s="6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</row>
    <row r="12" spans="1:12" s="16" customFormat="1" ht="39.75" customHeight="1">
      <c r="A12" s="1">
        <v>7</v>
      </c>
      <c r="B12" s="81" t="s">
        <v>96</v>
      </c>
      <c r="C12" s="82"/>
      <c r="D12" s="82"/>
      <c r="E12" s="82"/>
      <c r="F12" s="82"/>
      <c r="G12" s="102"/>
      <c r="H12" s="102"/>
      <c r="I12" s="102"/>
      <c r="J12" s="103"/>
      <c r="K12" s="31"/>
      <c r="L12" s="31"/>
    </row>
    <row r="13" spans="1:12" s="8" customFormat="1" ht="80.25" customHeight="1">
      <c r="A13" s="1">
        <v>8</v>
      </c>
      <c r="B13" s="6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</row>
    <row r="14" spans="1:12" s="8" customFormat="1" ht="61.5" customHeight="1">
      <c r="A14" s="1">
        <v>9</v>
      </c>
      <c r="B14" s="6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</row>
    <row r="15" spans="1:12" s="15" customFormat="1" ht="47.25" customHeight="1">
      <c r="A15" s="1">
        <v>13</v>
      </c>
      <c r="B15" s="95" t="s">
        <v>50</v>
      </c>
      <c r="C15" s="96"/>
      <c r="D15" s="96"/>
      <c r="E15" s="96"/>
      <c r="F15" s="96"/>
      <c r="G15" s="96"/>
      <c r="H15" s="96"/>
      <c r="I15" s="96"/>
      <c r="J15" s="96"/>
      <c r="K15" s="96"/>
      <c r="L15" s="97"/>
    </row>
    <row r="16" spans="1:12" s="16" customFormat="1" ht="104.25" customHeight="1">
      <c r="A16" s="1">
        <v>14</v>
      </c>
      <c r="B16" s="6" t="s">
        <v>18</v>
      </c>
      <c r="C16" s="1" t="s">
        <v>26</v>
      </c>
      <c r="D16" s="1"/>
      <c r="E16" s="1" t="s">
        <v>21</v>
      </c>
      <c r="F16" s="20">
        <v>8</v>
      </c>
      <c r="G16" s="1">
        <v>5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</row>
    <row r="17" spans="1:12" s="16" customFormat="1" ht="102" customHeight="1">
      <c r="A17" s="1">
        <v>15</v>
      </c>
      <c r="B17" s="6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</row>
    <row r="18" spans="1:12" s="15" customFormat="1" ht="26.25" customHeight="1">
      <c r="A18" s="1">
        <v>16</v>
      </c>
      <c r="B18" s="95" t="s">
        <v>97</v>
      </c>
      <c r="C18" s="96"/>
      <c r="D18" s="96"/>
      <c r="E18" s="96"/>
      <c r="F18" s="96"/>
      <c r="G18" s="104"/>
      <c r="H18" s="104"/>
      <c r="I18" s="104"/>
      <c r="J18" s="105"/>
      <c r="K18" s="32"/>
      <c r="L18" s="32"/>
    </row>
    <row r="19" spans="1:12" s="15" customFormat="1" ht="96" customHeight="1">
      <c r="A19" s="1"/>
      <c r="B19" s="4" t="s">
        <v>95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</row>
    <row r="20" spans="1:12" s="16" customFormat="1" ht="86.25" customHeight="1">
      <c r="A20" s="1">
        <v>17</v>
      </c>
      <c r="B20" s="6" t="s">
        <v>91</v>
      </c>
      <c r="C20" s="1" t="s">
        <v>12</v>
      </c>
      <c r="D20" s="1"/>
      <c r="E20" s="1" t="s">
        <v>90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</row>
    <row r="21" spans="1:12" s="16" customFormat="1" ht="90.75" customHeight="1">
      <c r="A21" s="1">
        <v>19</v>
      </c>
      <c r="B21" s="13" t="s">
        <v>71</v>
      </c>
      <c r="C21" s="1" t="s">
        <v>12</v>
      </c>
      <c r="D21" s="1"/>
      <c r="E21" s="1" t="s">
        <v>9</v>
      </c>
      <c r="F21" s="22">
        <v>22.2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</row>
    <row r="22" spans="1:12" s="17" customFormat="1" ht="32.25" customHeight="1">
      <c r="A22" s="1">
        <v>20</v>
      </c>
      <c r="B22" s="99" t="s">
        <v>35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1"/>
    </row>
    <row r="23" spans="1:12" s="8" customFormat="1" ht="36" customHeight="1">
      <c r="A23" s="1">
        <v>24</v>
      </c>
      <c r="B23" s="95" t="s">
        <v>57</v>
      </c>
      <c r="C23" s="96"/>
      <c r="D23" s="96"/>
      <c r="E23" s="96"/>
      <c r="F23" s="96"/>
      <c r="G23" s="96"/>
      <c r="H23" s="96"/>
      <c r="I23" s="96"/>
      <c r="J23" s="96"/>
      <c r="K23" s="96"/>
      <c r="L23" s="97"/>
    </row>
    <row r="24" spans="1:12" s="8" customFormat="1" ht="77.25" customHeight="1">
      <c r="A24" s="1">
        <v>25</v>
      </c>
      <c r="B24" s="3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</row>
    <row r="25" spans="1:12" s="8" customFormat="1" ht="21.75" customHeight="1">
      <c r="A25" s="1"/>
      <c r="B25" s="84" t="s">
        <v>20</v>
      </c>
      <c r="C25" s="76" t="s">
        <v>25</v>
      </c>
      <c r="D25" s="1" t="s">
        <v>75</v>
      </c>
      <c r="E25" s="1" t="s">
        <v>68</v>
      </c>
      <c r="F25" s="42" t="s">
        <v>30</v>
      </c>
      <c r="G25" s="42">
        <f aca="true" t="shared" si="0" ref="G25:L25">G26+G27</f>
        <v>127620</v>
      </c>
      <c r="H25" s="42">
        <f t="shared" si="0"/>
        <v>234200</v>
      </c>
      <c r="I25" s="42">
        <f t="shared" si="0"/>
        <v>218631.78999999998</v>
      </c>
      <c r="J25" s="42">
        <f t="shared" si="0"/>
        <v>141761.83000000002</v>
      </c>
      <c r="K25" s="42">
        <f t="shared" si="0"/>
        <v>144110.5</v>
      </c>
      <c r="L25" s="58">
        <f t="shared" si="0"/>
        <v>144126.05</v>
      </c>
    </row>
    <row r="26" spans="1:12" s="8" customFormat="1" ht="21.75" customHeight="1">
      <c r="A26" s="1"/>
      <c r="B26" s="98"/>
      <c r="C26" s="77"/>
      <c r="D26" s="1" t="s">
        <v>82</v>
      </c>
      <c r="E26" s="1" t="s">
        <v>68</v>
      </c>
      <c r="F26" s="42" t="s">
        <v>30</v>
      </c>
      <c r="G26" s="42">
        <v>37932.26</v>
      </c>
      <c r="H26" s="41">
        <v>62333</v>
      </c>
      <c r="I26" s="41">
        <v>115631.79</v>
      </c>
      <c r="J26" s="41">
        <v>51761.83</v>
      </c>
      <c r="K26" s="66">
        <v>54110.5</v>
      </c>
      <c r="L26" s="53">
        <v>54126.05</v>
      </c>
    </row>
    <row r="27" spans="1:12" s="8" customFormat="1" ht="21.75" customHeight="1">
      <c r="A27" s="1"/>
      <c r="B27" s="98"/>
      <c r="C27" s="78"/>
      <c r="D27" s="1" t="s">
        <v>83</v>
      </c>
      <c r="E27" s="1" t="s">
        <v>68</v>
      </c>
      <c r="F27" s="42" t="s">
        <v>30</v>
      </c>
      <c r="G27" s="42">
        <v>89687.74</v>
      </c>
      <c r="H27" s="41">
        <v>171867</v>
      </c>
      <c r="I27" s="41">
        <v>103000</v>
      </c>
      <c r="J27" s="41">
        <v>90000</v>
      </c>
      <c r="K27" s="41">
        <v>90000</v>
      </c>
      <c r="L27" s="53">
        <v>90000</v>
      </c>
    </row>
    <row r="28" spans="1:12" s="8" customFormat="1" ht="21.75" customHeight="1">
      <c r="A28" s="1"/>
      <c r="B28" s="98"/>
      <c r="C28" s="76" t="s">
        <v>11</v>
      </c>
      <c r="D28" s="1" t="s">
        <v>75</v>
      </c>
      <c r="E28" s="1" t="s">
        <v>68</v>
      </c>
      <c r="F28" s="42" t="s">
        <v>30</v>
      </c>
      <c r="G28" s="42">
        <f aca="true" t="shared" si="1" ref="G28:L28">G29+G30</f>
        <v>108800</v>
      </c>
      <c r="H28" s="42">
        <f t="shared" si="1"/>
        <v>73500</v>
      </c>
      <c r="I28" s="42">
        <f t="shared" si="1"/>
        <v>58775.87</v>
      </c>
      <c r="J28" s="42">
        <f t="shared" si="1"/>
        <v>112501.26000000001</v>
      </c>
      <c r="K28" s="42">
        <f t="shared" si="1"/>
        <v>112501.26000000001</v>
      </c>
      <c r="L28" s="58">
        <f t="shared" si="1"/>
        <v>112501.26000000001</v>
      </c>
    </row>
    <row r="29" spans="1:12" s="8" customFormat="1" ht="21.75" customHeight="1">
      <c r="A29" s="1"/>
      <c r="B29" s="98"/>
      <c r="C29" s="77"/>
      <c r="D29" s="1" t="s">
        <v>82</v>
      </c>
      <c r="E29" s="1" t="s">
        <v>68</v>
      </c>
      <c r="F29" s="42" t="s">
        <v>30</v>
      </c>
      <c r="G29" s="42">
        <v>42093.61</v>
      </c>
      <c r="H29" s="41">
        <v>54544</v>
      </c>
      <c r="I29" s="41">
        <v>46085.04</v>
      </c>
      <c r="J29" s="41">
        <v>42501.26</v>
      </c>
      <c r="K29" s="41">
        <v>42501.26</v>
      </c>
      <c r="L29" s="53">
        <v>42501.26</v>
      </c>
    </row>
    <row r="30" spans="1:12" s="8" customFormat="1" ht="21.75" customHeight="1">
      <c r="A30" s="1">
        <v>26</v>
      </c>
      <c r="B30" s="85"/>
      <c r="C30" s="78"/>
      <c r="D30" s="1" t="s">
        <v>83</v>
      </c>
      <c r="E30" s="1" t="s">
        <v>68</v>
      </c>
      <c r="F30" s="42" t="s">
        <v>30</v>
      </c>
      <c r="G30" s="42">
        <v>66706.39</v>
      </c>
      <c r="H30" s="41">
        <v>18956</v>
      </c>
      <c r="I30" s="41">
        <v>12690.83</v>
      </c>
      <c r="J30" s="41">
        <v>70000</v>
      </c>
      <c r="K30" s="41">
        <v>70000</v>
      </c>
      <c r="L30" s="53">
        <v>70000</v>
      </c>
    </row>
    <row r="31" spans="1:12" s="23" customFormat="1" ht="29.25" customHeight="1">
      <c r="A31" s="1">
        <v>35</v>
      </c>
      <c r="B31" s="95" t="s">
        <v>58</v>
      </c>
      <c r="C31" s="96"/>
      <c r="D31" s="96"/>
      <c r="E31" s="96"/>
      <c r="F31" s="96"/>
      <c r="G31" s="96"/>
      <c r="H31" s="96"/>
      <c r="I31" s="96"/>
      <c r="J31" s="96"/>
      <c r="K31" s="96"/>
      <c r="L31" s="97"/>
    </row>
    <row r="32" spans="1:12" s="8" customFormat="1" ht="78.75">
      <c r="A32" s="1">
        <v>29</v>
      </c>
      <c r="B32" s="3" t="s">
        <v>42</v>
      </c>
      <c r="C32" s="1" t="s">
        <v>25</v>
      </c>
      <c r="D32" s="1"/>
      <c r="E32" s="46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</row>
    <row r="33" spans="1:12" s="8" customFormat="1" ht="21.75" customHeight="1">
      <c r="A33" s="1"/>
      <c r="B33" s="84" t="s">
        <v>84</v>
      </c>
      <c r="C33" s="76" t="s">
        <v>89</v>
      </c>
      <c r="D33" s="1" t="s">
        <v>75</v>
      </c>
      <c r="E33" s="46" t="s">
        <v>7</v>
      </c>
      <c r="F33" s="42" t="s">
        <v>30</v>
      </c>
      <c r="G33" s="52">
        <f aca="true" t="shared" si="2" ref="G33:L33">G34+G35</f>
        <v>54604120.72</v>
      </c>
      <c r="H33" s="52">
        <f t="shared" si="2"/>
        <v>58435887.46</v>
      </c>
      <c r="I33" s="52">
        <f t="shared" si="2"/>
        <v>53627422.65</v>
      </c>
      <c r="J33" s="52">
        <f t="shared" si="2"/>
        <v>57009826.379999995</v>
      </c>
      <c r="K33" s="52">
        <f t="shared" si="2"/>
        <v>46152039.19</v>
      </c>
      <c r="L33" s="52">
        <f t="shared" si="2"/>
        <v>46152039.19</v>
      </c>
    </row>
    <row r="34" spans="1:14" s="8" customFormat="1" ht="21.75" customHeight="1">
      <c r="A34" s="1"/>
      <c r="B34" s="98"/>
      <c r="C34" s="77"/>
      <c r="D34" s="1" t="s">
        <v>82</v>
      </c>
      <c r="E34" s="46" t="s">
        <v>7</v>
      </c>
      <c r="F34" s="42" t="s">
        <v>30</v>
      </c>
      <c r="G34" s="42">
        <v>3795000</v>
      </c>
      <c r="H34" s="42">
        <v>4000470</v>
      </c>
      <c r="I34" s="42">
        <v>3751070</v>
      </c>
      <c r="J34" s="42">
        <v>4029575.05</v>
      </c>
      <c r="K34" s="42">
        <v>3839659.19</v>
      </c>
      <c r="L34" s="42">
        <v>3839659.19</v>
      </c>
      <c r="N34" s="72"/>
    </row>
    <row r="35" spans="1:14" s="8" customFormat="1" ht="21.75" customHeight="1">
      <c r="A35" s="1">
        <v>30</v>
      </c>
      <c r="B35" s="98"/>
      <c r="C35" s="78"/>
      <c r="D35" s="1" t="s">
        <v>83</v>
      </c>
      <c r="E35" s="46" t="s">
        <v>7</v>
      </c>
      <c r="F35" s="42" t="s">
        <v>30</v>
      </c>
      <c r="G35" s="42">
        <v>50809120.72</v>
      </c>
      <c r="H35" s="41">
        <v>54435417.46</v>
      </c>
      <c r="I35" s="41">
        <v>49876352.65</v>
      </c>
      <c r="J35" s="41">
        <v>52980251.33</v>
      </c>
      <c r="K35" s="41">
        <v>42312380</v>
      </c>
      <c r="L35" s="41">
        <v>42312380</v>
      </c>
      <c r="N35" s="72"/>
    </row>
    <row r="36" spans="1:16" s="8" customFormat="1" ht="21.75" customHeight="1">
      <c r="A36" s="1"/>
      <c r="B36" s="98"/>
      <c r="C36" s="76" t="s">
        <v>11</v>
      </c>
      <c r="D36" s="1" t="s">
        <v>75</v>
      </c>
      <c r="E36" s="46" t="s">
        <v>7</v>
      </c>
      <c r="F36" s="42" t="s">
        <v>30</v>
      </c>
      <c r="G36" s="42">
        <f aca="true" t="shared" si="3" ref="G36:L36">G37</f>
        <v>7435198.13</v>
      </c>
      <c r="H36" s="42">
        <f t="shared" si="3"/>
        <v>4209444.27</v>
      </c>
      <c r="I36" s="58">
        <f t="shared" si="3"/>
        <v>0</v>
      </c>
      <c r="J36" s="58">
        <f t="shared" si="3"/>
        <v>0</v>
      </c>
      <c r="K36" s="58">
        <f t="shared" si="3"/>
        <v>0</v>
      </c>
      <c r="L36" s="58">
        <f t="shared" si="3"/>
        <v>0</v>
      </c>
      <c r="N36" s="72"/>
      <c r="P36" s="64"/>
    </row>
    <row r="37" spans="1:14" s="8" customFormat="1" ht="21.75" customHeight="1">
      <c r="A37" s="1"/>
      <c r="B37" s="98"/>
      <c r="C37" s="78"/>
      <c r="D37" s="1" t="s">
        <v>83</v>
      </c>
      <c r="E37" s="46" t="s">
        <v>7</v>
      </c>
      <c r="F37" s="42" t="s">
        <v>30</v>
      </c>
      <c r="G37" s="42">
        <v>7435198.13</v>
      </c>
      <c r="H37" s="41">
        <v>4209444.27</v>
      </c>
      <c r="I37" s="53">
        <v>0</v>
      </c>
      <c r="J37" s="53">
        <v>0</v>
      </c>
      <c r="K37" s="53">
        <v>0</v>
      </c>
      <c r="L37" s="53">
        <v>0</v>
      </c>
      <c r="N37" s="72"/>
    </row>
    <row r="38" spans="1:14" s="8" customFormat="1" ht="21.75" customHeight="1">
      <c r="A38" s="1"/>
      <c r="B38" s="98"/>
      <c r="C38" s="76" t="s">
        <v>86</v>
      </c>
      <c r="D38" s="1" t="s">
        <v>75</v>
      </c>
      <c r="E38" s="46" t="s">
        <v>7</v>
      </c>
      <c r="F38" s="42" t="s">
        <v>30</v>
      </c>
      <c r="G38" s="42">
        <f aca="true" t="shared" si="4" ref="G38:L38">G39</f>
        <v>736234.8</v>
      </c>
      <c r="H38" s="42">
        <f t="shared" si="4"/>
        <v>748896.71</v>
      </c>
      <c r="I38" s="58">
        <f t="shared" si="4"/>
        <v>0</v>
      </c>
      <c r="J38" s="58">
        <f t="shared" si="4"/>
        <v>0</v>
      </c>
      <c r="K38" s="58">
        <f t="shared" si="4"/>
        <v>0</v>
      </c>
      <c r="L38" s="58">
        <f t="shared" si="4"/>
        <v>0</v>
      </c>
      <c r="N38" s="72"/>
    </row>
    <row r="39" spans="1:16" s="8" customFormat="1" ht="21.75" customHeight="1">
      <c r="A39" s="1"/>
      <c r="B39" s="85"/>
      <c r="C39" s="78"/>
      <c r="D39" s="1" t="s">
        <v>83</v>
      </c>
      <c r="E39" s="46" t="s">
        <v>7</v>
      </c>
      <c r="F39" s="42" t="s">
        <v>30</v>
      </c>
      <c r="G39" s="42">
        <v>736234.8</v>
      </c>
      <c r="H39" s="41">
        <v>748896.71</v>
      </c>
      <c r="I39" s="53">
        <v>0</v>
      </c>
      <c r="J39" s="53">
        <v>0</v>
      </c>
      <c r="K39" s="53">
        <v>0</v>
      </c>
      <c r="L39" s="53">
        <v>0</v>
      </c>
      <c r="N39" s="72"/>
      <c r="P39" s="64"/>
    </row>
    <row r="40" spans="1:14" s="8" customFormat="1" ht="63">
      <c r="A40" s="1">
        <v>29</v>
      </c>
      <c r="B40" s="3" t="s">
        <v>43</v>
      </c>
      <c r="C40" s="1" t="s">
        <v>25</v>
      </c>
      <c r="D40" s="1"/>
      <c r="E40" s="46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  <c r="N40" s="72"/>
    </row>
    <row r="41" spans="1:14" s="8" customFormat="1" ht="20.25" customHeight="1">
      <c r="A41" s="1">
        <v>30</v>
      </c>
      <c r="B41" s="84" t="s">
        <v>44</v>
      </c>
      <c r="C41" s="76" t="s">
        <v>25</v>
      </c>
      <c r="D41" s="1" t="s">
        <v>75</v>
      </c>
      <c r="E41" s="1" t="s">
        <v>68</v>
      </c>
      <c r="F41" s="42" t="s">
        <v>30</v>
      </c>
      <c r="G41" s="42">
        <f aca="true" t="shared" si="5" ref="G41:L41">G42+G43</f>
        <v>143659.08000000002</v>
      </c>
      <c r="H41" s="42">
        <f t="shared" si="5"/>
        <v>150446.72</v>
      </c>
      <c r="I41" s="42">
        <f t="shared" si="5"/>
        <v>242309.84</v>
      </c>
      <c r="J41" s="42">
        <f t="shared" si="5"/>
        <v>160711.85</v>
      </c>
      <c r="K41" s="42">
        <f t="shared" si="5"/>
        <v>265809.13</v>
      </c>
      <c r="L41" s="42">
        <f t="shared" si="5"/>
        <v>265809.13</v>
      </c>
      <c r="N41" s="72"/>
    </row>
    <row r="42" spans="1:14" s="8" customFormat="1" ht="20.25" customHeight="1">
      <c r="A42" s="1"/>
      <c r="B42" s="98"/>
      <c r="C42" s="77"/>
      <c r="D42" s="1" t="s">
        <v>82</v>
      </c>
      <c r="E42" s="1" t="s">
        <v>68</v>
      </c>
      <c r="F42" s="42" t="s">
        <v>30</v>
      </c>
      <c r="G42" s="42">
        <v>82106.55</v>
      </c>
      <c r="H42" s="41">
        <v>116886.72</v>
      </c>
      <c r="I42" s="41">
        <v>105309.84</v>
      </c>
      <c r="J42" s="41">
        <v>103711.85</v>
      </c>
      <c r="K42" s="66">
        <v>99809.13</v>
      </c>
      <c r="L42" s="66">
        <v>99809.13</v>
      </c>
      <c r="N42" s="72"/>
    </row>
    <row r="43" spans="1:14" s="8" customFormat="1" ht="20.25" customHeight="1">
      <c r="A43" s="1"/>
      <c r="B43" s="98"/>
      <c r="C43" s="78"/>
      <c r="D43" s="1" t="s">
        <v>83</v>
      </c>
      <c r="E43" s="1" t="s">
        <v>68</v>
      </c>
      <c r="F43" s="42" t="s">
        <v>30</v>
      </c>
      <c r="G43" s="42">
        <v>61552.53</v>
      </c>
      <c r="H43" s="41">
        <v>33560</v>
      </c>
      <c r="I43" s="41">
        <v>137000</v>
      </c>
      <c r="J43" s="41">
        <v>57000</v>
      </c>
      <c r="K43" s="41">
        <v>166000</v>
      </c>
      <c r="L43" s="41">
        <v>166000</v>
      </c>
      <c r="N43" s="72"/>
    </row>
    <row r="44" spans="1:14" s="8" customFormat="1" ht="20.25" customHeight="1">
      <c r="A44" s="1"/>
      <c r="B44" s="98"/>
      <c r="C44" s="76" t="s">
        <v>11</v>
      </c>
      <c r="D44" s="1" t="s">
        <v>75</v>
      </c>
      <c r="E44" s="1" t="s">
        <v>68</v>
      </c>
      <c r="F44" s="42" t="s">
        <v>30</v>
      </c>
      <c r="G44" s="42">
        <f aca="true" t="shared" si="6" ref="G44:L44">G45+G46</f>
        <v>183208.44</v>
      </c>
      <c r="H44" s="42">
        <f t="shared" si="6"/>
        <v>192136.08000000002</v>
      </c>
      <c r="I44" s="42">
        <f t="shared" si="6"/>
        <v>225384.54</v>
      </c>
      <c r="J44" s="42">
        <f t="shared" si="6"/>
        <v>321469.64</v>
      </c>
      <c r="K44" s="42">
        <f t="shared" si="6"/>
        <v>321469.64</v>
      </c>
      <c r="L44" s="42">
        <f t="shared" si="6"/>
        <v>321469.64</v>
      </c>
      <c r="N44" s="72"/>
    </row>
    <row r="45" spans="1:14" s="8" customFormat="1" ht="20.25" customHeight="1">
      <c r="A45" s="1"/>
      <c r="B45" s="98"/>
      <c r="C45" s="77"/>
      <c r="D45" s="1" t="s">
        <v>82</v>
      </c>
      <c r="E45" s="1" t="s">
        <v>68</v>
      </c>
      <c r="F45" s="42" t="s">
        <v>30</v>
      </c>
      <c r="G45" s="42">
        <v>91114.01</v>
      </c>
      <c r="H45" s="41">
        <v>140256</v>
      </c>
      <c r="I45" s="41">
        <v>157402.16</v>
      </c>
      <c r="J45" s="41">
        <v>121469.64</v>
      </c>
      <c r="K45" s="41">
        <v>121469.64</v>
      </c>
      <c r="L45" s="41">
        <v>121469.64</v>
      </c>
      <c r="N45" s="72"/>
    </row>
    <row r="46" spans="1:14" s="8" customFormat="1" ht="20.25" customHeight="1">
      <c r="A46" s="1"/>
      <c r="B46" s="85"/>
      <c r="C46" s="78"/>
      <c r="D46" s="1" t="s">
        <v>83</v>
      </c>
      <c r="E46" s="1" t="s">
        <v>68</v>
      </c>
      <c r="F46" s="42" t="s">
        <v>30</v>
      </c>
      <c r="G46" s="42">
        <v>92094.43</v>
      </c>
      <c r="H46" s="42">
        <v>51880.08</v>
      </c>
      <c r="I46" s="42">
        <v>67982.38</v>
      </c>
      <c r="J46" s="42">
        <v>200000</v>
      </c>
      <c r="K46" s="42">
        <v>200000</v>
      </c>
      <c r="L46" s="42">
        <v>200000</v>
      </c>
      <c r="N46" s="72"/>
    </row>
    <row r="47" spans="1:12" s="30" customFormat="1" ht="24" customHeight="1">
      <c r="A47" s="25"/>
      <c r="B47" s="28" t="s">
        <v>40</v>
      </c>
      <c r="C47" s="29"/>
      <c r="D47" s="29"/>
      <c r="E47" s="24" t="s">
        <v>68</v>
      </c>
      <c r="F47" s="43" t="s">
        <v>30</v>
      </c>
      <c r="G47" s="44">
        <f aca="true" t="shared" si="7" ref="G47:L47">G25+G28+G33+G41+G44+G36+G38</f>
        <v>63338841.169999994</v>
      </c>
      <c r="H47" s="44">
        <f t="shared" si="7"/>
        <v>64044511.24</v>
      </c>
      <c r="I47" s="44">
        <f t="shared" si="7"/>
        <v>54372524.69</v>
      </c>
      <c r="J47" s="44">
        <f t="shared" si="7"/>
        <v>57746270.96</v>
      </c>
      <c r="K47" s="44">
        <f t="shared" si="7"/>
        <v>46995929.72</v>
      </c>
      <c r="L47" s="44">
        <f t="shared" si="7"/>
        <v>46995945.27</v>
      </c>
    </row>
    <row r="48" spans="1:12" s="8" customFormat="1" ht="27.75" customHeight="1">
      <c r="A48" s="1">
        <v>40</v>
      </c>
      <c r="B48" s="99" t="s">
        <v>72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1"/>
    </row>
    <row r="49" spans="1:24" s="8" customFormat="1" ht="25.5" customHeight="1">
      <c r="A49" s="1">
        <v>43</v>
      </c>
      <c r="B49" s="95" t="s">
        <v>59</v>
      </c>
      <c r="C49" s="96"/>
      <c r="D49" s="96"/>
      <c r="E49" s="96"/>
      <c r="F49" s="96"/>
      <c r="G49" s="96"/>
      <c r="H49" s="96"/>
      <c r="I49" s="96"/>
      <c r="J49" s="96"/>
      <c r="K49" s="96"/>
      <c r="L49" s="97"/>
      <c r="P49" s="64"/>
      <c r="Q49" s="64"/>
      <c r="R49" s="64"/>
      <c r="S49" s="64"/>
      <c r="T49" s="64"/>
      <c r="U49" s="64"/>
      <c r="V49" s="64"/>
      <c r="W49" s="64"/>
      <c r="X49" s="64"/>
    </row>
    <row r="50" spans="1:23" s="8" customFormat="1" ht="80.25" customHeight="1">
      <c r="A50" s="1">
        <v>44</v>
      </c>
      <c r="B50" s="3" t="s">
        <v>92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  <c r="P50" s="64"/>
      <c r="Q50" s="64"/>
      <c r="R50" s="64"/>
      <c r="S50" s="64"/>
      <c r="T50" s="64"/>
      <c r="U50" s="64"/>
      <c r="V50" s="64"/>
      <c r="W50" s="64"/>
    </row>
    <row r="51" spans="1:12" s="8" customFormat="1" ht="32.25" customHeight="1">
      <c r="A51" s="1"/>
      <c r="B51" s="84" t="s">
        <v>100</v>
      </c>
      <c r="C51" s="76" t="s">
        <v>26</v>
      </c>
      <c r="D51" s="1" t="s">
        <v>75</v>
      </c>
      <c r="E51" s="1" t="s">
        <v>68</v>
      </c>
      <c r="F51" s="42" t="s">
        <v>30</v>
      </c>
      <c r="G51" s="67">
        <f aca="true" t="shared" si="8" ref="G51:L51">G52+G53</f>
        <v>0</v>
      </c>
      <c r="H51" s="67">
        <f t="shared" si="8"/>
        <v>0</v>
      </c>
      <c r="I51" s="67">
        <f t="shared" si="8"/>
        <v>0</v>
      </c>
      <c r="J51" s="67">
        <f t="shared" si="8"/>
        <v>1663333.33</v>
      </c>
      <c r="K51" s="67">
        <f t="shared" si="8"/>
        <v>0</v>
      </c>
      <c r="L51" s="67">
        <f t="shared" si="8"/>
        <v>0</v>
      </c>
    </row>
    <row r="52" spans="1:12" s="8" customFormat="1" ht="32.25" customHeight="1">
      <c r="A52" s="1"/>
      <c r="B52" s="98"/>
      <c r="C52" s="77"/>
      <c r="D52" s="1" t="s">
        <v>82</v>
      </c>
      <c r="E52" s="1" t="s">
        <v>68</v>
      </c>
      <c r="F52" s="42" t="s">
        <v>30</v>
      </c>
      <c r="G52" s="58">
        <v>0</v>
      </c>
      <c r="H52" s="58">
        <v>0</v>
      </c>
      <c r="I52" s="58">
        <v>0</v>
      </c>
      <c r="J52" s="58">
        <v>1646700</v>
      </c>
      <c r="K52" s="58">
        <v>0</v>
      </c>
      <c r="L52" s="58">
        <v>0</v>
      </c>
    </row>
    <row r="53" spans="1:12" s="8" customFormat="1" ht="32.25" customHeight="1">
      <c r="A53" s="1"/>
      <c r="B53" s="85"/>
      <c r="C53" s="78"/>
      <c r="D53" s="1" t="s">
        <v>83</v>
      </c>
      <c r="E53" s="46" t="s">
        <v>7</v>
      </c>
      <c r="F53" s="42" t="s">
        <v>30</v>
      </c>
      <c r="G53" s="58">
        <v>0</v>
      </c>
      <c r="H53" s="58">
        <v>0</v>
      </c>
      <c r="I53" s="58">
        <v>0</v>
      </c>
      <c r="J53" s="58">
        <v>16633.33</v>
      </c>
      <c r="K53" s="58">
        <v>0</v>
      </c>
      <c r="L53" s="58">
        <v>0</v>
      </c>
    </row>
    <row r="54" spans="1:12" s="8" customFormat="1" ht="44.25" customHeight="1">
      <c r="A54" s="1"/>
      <c r="B54" s="84" t="s">
        <v>34</v>
      </c>
      <c r="C54" s="76" t="s">
        <v>26</v>
      </c>
      <c r="D54" s="1" t="s">
        <v>75</v>
      </c>
      <c r="E54" s="1" t="s">
        <v>68</v>
      </c>
      <c r="F54" s="42" t="s">
        <v>30</v>
      </c>
      <c r="G54" s="54">
        <f>G56</f>
        <v>525000</v>
      </c>
      <c r="H54" s="54">
        <f>H56</f>
        <v>500000</v>
      </c>
      <c r="I54" s="54">
        <f>I56</f>
        <v>504000</v>
      </c>
      <c r="J54" s="58">
        <f>SUM(J55:J56)</f>
        <v>1300000</v>
      </c>
      <c r="K54" s="58">
        <f>SUM(K55:K56)</f>
        <v>0</v>
      </c>
      <c r="L54" s="58">
        <f>SUM(L55:L56)</f>
        <v>30000</v>
      </c>
    </row>
    <row r="55" spans="1:12" s="8" customFormat="1" ht="44.25" customHeight="1">
      <c r="A55" s="1"/>
      <c r="B55" s="98"/>
      <c r="C55" s="77"/>
      <c r="D55" s="1" t="s">
        <v>82</v>
      </c>
      <c r="E55" s="1" t="s">
        <v>68</v>
      </c>
      <c r="F55" s="42" t="s">
        <v>30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</row>
    <row r="56" spans="1:12" s="8" customFormat="1" ht="54" customHeight="1">
      <c r="A56" s="1">
        <v>45</v>
      </c>
      <c r="B56" s="85"/>
      <c r="C56" s="78"/>
      <c r="D56" s="1" t="s">
        <v>83</v>
      </c>
      <c r="E56" s="46" t="s">
        <v>7</v>
      </c>
      <c r="F56" s="42" t="s">
        <v>30</v>
      </c>
      <c r="G56" s="42">
        <v>525000</v>
      </c>
      <c r="H56" s="42">
        <v>500000</v>
      </c>
      <c r="I56" s="42">
        <v>504000</v>
      </c>
      <c r="J56" s="58">
        <v>1300000</v>
      </c>
      <c r="K56" s="58">
        <v>0</v>
      </c>
      <c r="L56" s="58">
        <v>30000</v>
      </c>
    </row>
    <row r="57" spans="1:12" s="26" customFormat="1" ht="35.25" customHeight="1">
      <c r="A57" s="24">
        <v>67</v>
      </c>
      <c r="B57" s="28" t="s">
        <v>41</v>
      </c>
      <c r="C57" s="24"/>
      <c r="D57" s="24"/>
      <c r="E57" s="24" t="s">
        <v>7</v>
      </c>
      <c r="F57" s="24" t="s">
        <v>30</v>
      </c>
      <c r="G57" s="44">
        <f>G54</f>
        <v>525000</v>
      </c>
      <c r="H57" s="44">
        <f>H54</f>
        <v>500000</v>
      </c>
      <c r="I57" s="44">
        <f>I54</f>
        <v>504000</v>
      </c>
      <c r="J57" s="59">
        <f>J54+J51</f>
        <v>2963333.33</v>
      </c>
      <c r="K57" s="59">
        <f>K54+K51</f>
        <v>0</v>
      </c>
      <c r="L57" s="59">
        <f>L54+L51</f>
        <v>30000</v>
      </c>
    </row>
    <row r="58" spans="1:12" s="8" customFormat="1" ht="26.25" customHeight="1">
      <c r="A58" s="1">
        <v>48</v>
      </c>
      <c r="B58" s="92" t="s">
        <v>15</v>
      </c>
      <c r="C58" s="93"/>
      <c r="D58" s="93"/>
      <c r="E58" s="93"/>
      <c r="F58" s="93"/>
      <c r="G58" s="93"/>
      <c r="H58" s="93"/>
      <c r="I58" s="93"/>
      <c r="J58" s="93"/>
      <c r="K58" s="93"/>
      <c r="L58" s="94"/>
    </row>
    <row r="59" spans="1:12" s="8" customFormat="1" ht="33.75" customHeight="1">
      <c r="A59" s="1">
        <v>51</v>
      </c>
      <c r="B59" s="95" t="s">
        <v>60</v>
      </c>
      <c r="C59" s="96"/>
      <c r="D59" s="96"/>
      <c r="E59" s="96"/>
      <c r="F59" s="96"/>
      <c r="G59" s="96"/>
      <c r="H59" s="96"/>
      <c r="I59" s="96"/>
      <c r="J59" s="96"/>
      <c r="K59" s="96"/>
      <c r="L59" s="97"/>
    </row>
    <row r="60" spans="1:12" s="8" customFormat="1" ht="54" customHeight="1">
      <c r="A60" s="1">
        <v>52</v>
      </c>
      <c r="B60" s="3" t="s">
        <v>94</v>
      </c>
      <c r="C60" s="1" t="s">
        <v>11</v>
      </c>
      <c r="D60" s="1"/>
      <c r="E60" s="1" t="s">
        <v>4</v>
      </c>
      <c r="F60" s="14" t="s">
        <v>2</v>
      </c>
      <c r="G60" s="14" t="s">
        <v>2</v>
      </c>
      <c r="H60" s="14" t="s">
        <v>2</v>
      </c>
      <c r="I60" s="14" t="s">
        <v>2</v>
      </c>
      <c r="J60" s="14" t="s">
        <v>2</v>
      </c>
      <c r="K60" s="14" t="s">
        <v>2</v>
      </c>
      <c r="L60" s="14" t="s">
        <v>2</v>
      </c>
    </row>
    <row r="61" spans="1:12" s="8" customFormat="1" ht="51" customHeight="1">
      <c r="A61" s="1">
        <v>56</v>
      </c>
      <c r="B61" s="3" t="s">
        <v>63</v>
      </c>
      <c r="C61" s="1" t="s">
        <v>14</v>
      </c>
      <c r="D61" s="1"/>
      <c r="E61" s="1" t="s">
        <v>3</v>
      </c>
      <c r="F61" s="1">
        <v>80</v>
      </c>
      <c r="G61" s="1">
        <v>80</v>
      </c>
      <c r="H61" s="1">
        <v>83</v>
      </c>
      <c r="I61" s="1">
        <v>85</v>
      </c>
      <c r="J61" s="1">
        <v>90</v>
      </c>
      <c r="K61" s="1">
        <v>90</v>
      </c>
      <c r="L61" s="1">
        <v>90</v>
      </c>
    </row>
    <row r="62" spans="1:12" s="8" customFormat="1" ht="47.25">
      <c r="A62" s="1">
        <v>58</v>
      </c>
      <c r="B62" s="3" t="s">
        <v>93</v>
      </c>
      <c r="C62" s="1" t="s">
        <v>12</v>
      </c>
      <c r="D62" s="1"/>
      <c r="E62" s="1" t="s">
        <v>5</v>
      </c>
      <c r="F62" s="1">
        <v>3.7</v>
      </c>
      <c r="G62" s="1">
        <v>3.8</v>
      </c>
      <c r="H62" s="1">
        <v>3.8</v>
      </c>
      <c r="I62" s="1">
        <v>3.8</v>
      </c>
      <c r="J62" s="1">
        <v>3.9</v>
      </c>
      <c r="K62" s="1">
        <v>3.9</v>
      </c>
      <c r="L62" s="1">
        <v>3.9</v>
      </c>
    </row>
    <row r="63" spans="1:12" s="8" customFormat="1" ht="63">
      <c r="A63" s="1">
        <v>60</v>
      </c>
      <c r="B63" s="3" t="s">
        <v>64</v>
      </c>
      <c r="C63" s="1" t="s">
        <v>11</v>
      </c>
      <c r="D63" s="1"/>
      <c r="E63" s="1" t="s">
        <v>3</v>
      </c>
      <c r="F63" s="1" t="s">
        <v>8</v>
      </c>
      <c r="G63" s="1" t="s">
        <v>8</v>
      </c>
      <c r="H63" s="1" t="s">
        <v>8</v>
      </c>
      <c r="I63" s="1" t="s">
        <v>8</v>
      </c>
      <c r="J63" s="1" t="s">
        <v>8</v>
      </c>
      <c r="K63" s="1" t="s">
        <v>8</v>
      </c>
      <c r="L63" s="1" t="s">
        <v>8</v>
      </c>
    </row>
    <row r="64" spans="1:12" s="8" customFormat="1" ht="54" customHeight="1">
      <c r="A64" s="1">
        <v>65</v>
      </c>
      <c r="B64" s="4" t="s">
        <v>65</v>
      </c>
      <c r="C64" s="1" t="s">
        <v>12</v>
      </c>
      <c r="D64" s="1"/>
      <c r="E64" s="1" t="s">
        <v>3</v>
      </c>
      <c r="F64" s="1">
        <v>100</v>
      </c>
      <c r="G64" s="21">
        <v>100</v>
      </c>
      <c r="H64" s="21">
        <v>100</v>
      </c>
      <c r="I64" s="21">
        <v>100</v>
      </c>
      <c r="J64" s="21">
        <v>100</v>
      </c>
      <c r="K64" s="21">
        <v>100</v>
      </c>
      <c r="L64" s="21">
        <v>100</v>
      </c>
    </row>
    <row r="65" spans="1:12" s="8" customFormat="1" ht="33" customHeight="1">
      <c r="A65" s="1"/>
      <c r="B65" s="84" t="s">
        <v>66</v>
      </c>
      <c r="C65" s="76" t="s">
        <v>12</v>
      </c>
      <c r="D65" s="1" t="s">
        <v>75</v>
      </c>
      <c r="E65" s="1" t="s">
        <v>68</v>
      </c>
      <c r="F65" s="42" t="s">
        <v>30</v>
      </c>
      <c r="G65" s="54">
        <f aca="true" t="shared" si="9" ref="G65:L65">SUM(G66:G67)</f>
        <v>19400957.43</v>
      </c>
      <c r="H65" s="54">
        <f t="shared" si="9"/>
        <v>22361940.78</v>
      </c>
      <c r="I65" s="54">
        <f t="shared" si="9"/>
        <v>17551653.3</v>
      </c>
      <c r="J65" s="54">
        <f t="shared" si="9"/>
        <v>18264004</v>
      </c>
      <c r="K65" s="54">
        <f t="shared" si="9"/>
        <v>16928490</v>
      </c>
      <c r="L65" s="54">
        <f t="shared" si="9"/>
        <v>16928490</v>
      </c>
    </row>
    <row r="66" spans="1:12" s="8" customFormat="1" ht="33" customHeight="1">
      <c r="A66" s="1"/>
      <c r="B66" s="98"/>
      <c r="C66" s="77"/>
      <c r="D66" s="1" t="s">
        <v>83</v>
      </c>
      <c r="E66" s="46" t="s">
        <v>7</v>
      </c>
      <c r="F66" s="42" t="s">
        <v>30</v>
      </c>
      <c r="G66" s="42">
        <v>17420957.43</v>
      </c>
      <c r="H66" s="41">
        <v>20997850.78</v>
      </c>
      <c r="I66" s="41">
        <v>16145063.3</v>
      </c>
      <c r="J66" s="42">
        <v>16660384</v>
      </c>
      <c r="K66" s="42">
        <v>15521900</v>
      </c>
      <c r="L66" s="42">
        <v>15521900</v>
      </c>
    </row>
    <row r="67" spans="1:12" s="27" customFormat="1" ht="33" customHeight="1">
      <c r="A67" s="1">
        <v>66</v>
      </c>
      <c r="B67" s="85"/>
      <c r="C67" s="78"/>
      <c r="D67" s="55" t="s">
        <v>85</v>
      </c>
      <c r="E67" s="46" t="s">
        <v>7</v>
      </c>
      <c r="F67" s="42" t="s">
        <v>30</v>
      </c>
      <c r="G67" s="42">
        <v>1980000</v>
      </c>
      <c r="H67" s="41">
        <v>1364090</v>
      </c>
      <c r="I67" s="41">
        <v>1406590</v>
      </c>
      <c r="J67" s="41">
        <v>1603620</v>
      </c>
      <c r="K67" s="41">
        <v>1406590</v>
      </c>
      <c r="L67" s="41">
        <v>1406590</v>
      </c>
    </row>
    <row r="68" spans="1:12" s="27" customFormat="1" ht="59.25" customHeight="1">
      <c r="A68" s="1"/>
      <c r="B68" s="84" t="s">
        <v>99</v>
      </c>
      <c r="C68" s="76" t="s">
        <v>12</v>
      </c>
      <c r="D68" s="1" t="s">
        <v>75</v>
      </c>
      <c r="E68" s="1" t="s">
        <v>68</v>
      </c>
      <c r="F68" s="42" t="s">
        <v>30</v>
      </c>
      <c r="G68" s="58">
        <v>0</v>
      </c>
      <c r="H68" s="53">
        <v>0</v>
      </c>
      <c r="I68" s="53">
        <f>I70+I69</f>
        <v>6096040.37</v>
      </c>
      <c r="J68" s="53">
        <f>J70+J69</f>
        <v>21632162</v>
      </c>
      <c r="K68" s="53">
        <f>K70+K69</f>
        <v>20455153</v>
      </c>
      <c r="L68" s="53">
        <f>L70+L69</f>
        <v>20455153</v>
      </c>
    </row>
    <row r="69" spans="1:12" s="27" customFormat="1" ht="54" customHeight="1">
      <c r="A69" s="1"/>
      <c r="B69" s="98"/>
      <c r="C69" s="77"/>
      <c r="D69" s="1" t="s">
        <v>83</v>
      </c>
      <c r="E69" s="46" t="s">
        <v>7</v>
      </c>
      <c r="F69" s="42" t="s">
        <v>30</v>
      </c>
      <c r="G69" s="58">
        <v>0</v>
      </c>
      <c r="H69" s="53">
        <v>0</v>
      </c>
      <c r="I69" s="53">
        <v>6045040.37</v>
      </c>
      <c r="J69" s="53">
        <v>21564162</v>
      </c>
      <c r="K69" s="53">
        <v>20387153</v>
      </c>
      <c r="L69" s="53">
        <v>20387153</v>
      </c>
    </row>
    <row r="70" spans="1:12" s="27" customFormat="1" ht="45.75" customHeight="1">
      <c r="A70" s="1"/>
      <c r="B70" s="85"/>
      <c r="C70" s="78"/>
      <c r="D70" s="55" t="s">
        <v>85</v>
      </c>
      <c r="E70" s="46" t="s">
        <v>7</v>
      </c>
      <c r="F70" s="42" t="s">
        <v>30</v>
      </c>
      <c r="G70" s="58">
        <v>0</v>
      </c>
      <c r="H70" s="53">
        <v>0</v>
      </c>
      <c r="I70" s="53">
        <v>51000</v>
      </c>
      <c r="J70" s="53">
        <v>68000</v>
      </c>
      <c r="K70" s="53">
        <v>68000</v>
      </c>
      <c r="L70" s="53">
        <v>68000</v>
      </c>
    </row>
    <row r="71" spans="1:12" s="45" customFormat="1" ht="36.75" customHeight="1">
      <c r="A71" s="24">
        <v>67</v>
      </c>
      <c r="B71" s="28" t="s">
        <v>33</v>
      </c>
      <c r="C71" s="24"/>
      <c r="D71" s="24"/>
      <c r="E71" s="24" t="s">
        <v>7</v>
      </c>
      <c r="F71" s="24" t="s">
        <v>30</v>
      </c>
      <c r="G71" s="44">
        <f>G65</f>
        <v>19400957.43</v>
      </c>
      <c r="H71" s="44">
        <f>H65</f>
        <v>22361940.78</v>
      </c>
      <c r="I71" s="44">
        <f>I65+I68</f>
        <v>23647693.67</v>
      </c>
      <c r="J71" s="44">
        <f>J65+J68</f>
        <v>39896166</v>
      </c>
      <c r="K71" s="44">
        <f>K65+K68</f>
        <v>37383643</v>
      </c>
      <c r="L71" s="44">
        <f>L65+L68</f>
        <v>37383643</v>
      </c>
    </row>
    <row r="72" spans="1:12" s="8" customFormat="1" ht="15" customHeight="1">
      <c r="A72" s="1">
        <v>70</v>
      </c>
      <c r="B72" s="81" t="s">
        <v>73</v>
      </c>
      <c r="C72" s="82"/>
      <c r="D72" s="82"/>
      <c r="E72" s="82"/>
      <c r="F72" s="82"/>
      <c r="G72" s="82"/>
      <c r="H72" s="82"/>
      <c r="I72" s="82"/>
      <c r="J72" s="82"/>
      <c r="K72" s="82"/>
      <c r="L72" s="83"/>
    </row>
    <row r="73" spans="1:12" s="8" customFormat="1" ht="21.75" customHeight="1">
      <c r="A73" s="1">
        <v>71</v>
      </c>
      <c r="B73" s="81" t="s">
        <v>61</v>
      </c>
      <c r="C73" s="82"/>
      <c r="D73" s="82"/>
      <c r="E73" s="82"/>
      <c r="F73" s="82"/>
      <c r="G73" s="82"/>
      <c r="H73" s="82"/>
      <c r="I73" s="82"/>
      <c r="J73" s="82"/>
      <c r="K73" s="82"/>
      <c r="L73" s="83"/>
    </row>
    <row r="74" spans="1:12" s="8" customFormat="1" ht="78.75">
      <c r="A74" s="1">
        <v>72</v>
      </c>
      <c r="B74" s="3" t="s">
        <v>31</v>
      </c>
      <c r="C74" s="1" t="s">
        <v>12</v>
      </c>
      <c r="D74" s="1"/>
      <c r="E74" s="1" t="s">
        <v>3</v>
      </c>
      <c r="F74" s="1">
        <v>2.3</v>
      </c>
      <c r="G74" s="1">
        <v>2.3</v>
      </c>
      <c r="H74" s="1" t="s">
        <v>28</v>
      </c>
      <c r="I74" s="1" t="s">
        <v>28</v>
      </c>
      <c r="J74" s="1" t="s">
        <v>28</v>
      </c>
      <c r="K74" s="1" t="s">
        <v>28</v>
      </c>
      <c r="L74" s="1" t="s">
        <v>28</v>
      </c>
    </row>
    <row r="75" spans="1:12" s="8" customFormat="1" ht="47.25">
      <c r="A75" s="1"/>
      <c r="B75" s="3" t="s">
        <v>32</v>
      </c>
      <c r="C75" s="1" t="s">
        <v>12</v>
      </c>
      <c r="D75" s="1"/>
      <c r="E75" s="1" t="s">
        <v>7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</row>
    <row r="76" spans="1:12" s="8" customFormat="1" ht="31.5" customHeight="1">
      <c r="A76" s="1"/>
      <c r="B76" s="84" t="s">
        <v>70</v>
      </c>
      <c r="C76" s="76" t="s">
        <v>12</v>
      </c>
      <c r="D76" s="1" t="s">
        <v>75</v>
      </c>
      <c r="E76" s="1" t="s">
        <v>68</v>
      </c>
      <c r="F76" s="42" t="s">
        <v>30</v>
      </c>
      <c r="G76" s="54">
        <f aca="true" t="shared" si="10" ref="G76:L76">G77</f>
        <v>173.29</v>
      </c>
      <c r="H76" s="54">
        <f t="shared" si="10"/>
        <v>20000</v>
      </c>
      <c r="I76" s="67">
        <f t="shared" si="10"/>
        <v>0</v>
      </c>
      <c r="J76" s="67">
        <f t="shared" si="10"/>
        <v>0</v>
      </c>
      <c r="K76" s="67">
        <f t="shared" si="10"/>
        <v>0</v>
      </c>
      <c r="L76" s="67">
        <f t="shared" si="10"/>
        <v>0</v>
      </c>
    </row>
    <row r="77" spans="1:12" s="27" customFormat="1" ht="31.5" customHeight="1">
      <c r="A77" s="1">
        <v>85</v>
      </c>
      <c r="B77" s="85"/>
      <c r="C77" s="78"/>
      <c r="D77" s="1" t="s">
        <v>83</v>
      </c>
      <c r="E77" s="46" t="s">
        <v>7</v>
      </c>
      <c r="F77" s="42" t="s">
        <v>30</v>
      </c>
      <c r="G77" s="42">
        <v>173.29</v>
      </c>
      <c r="H77" s="41">
        <v>20000</v>
      </c>
      <c r="I77" s="53">
        <v>0</v>
      </c>
      <c r="J77" s="53">
        <v>0</v>
      </c>
      <c r="K77" s="53">
        <v>0</v>
      </c>
      <c r="L77" s="53">
        <v>0</v>
      </c>
    </row>
    <row r="78" spans="1:12" s="30" customFormat="1" ht="24" customHeight="1">
      <c r="A78" s="25"/>
      <c r="B78" s="28" t="s">
        <v>29</v>
      </c>
      <c r="C78" s="29"/>
      <c r="D78" s="29"/>
      <c r="E78" s="24" t="s">
        <v>7</v>
      </c>
      <c r="F78" s="33" t="s">
        <v>30</v>
      </c>
      <c r="G78" s="44">
        <f aca="true" t="shared" si="11" ref="G78:L78">G76</f>
        <v>173.29</v>
      </c>
      <c r="H78" s="44">
        <f t="shared" si="11"/>
        <v>20000</v>
      </c>
      <c r="I78" s="59">
        <f t="shared" si="11"/>
        <v>0</v>
      </c>
      <c r="J78" s="59">
        <f t="shared" si="11"/>
        <v>0</v>
      </c>
      <c r="K78" s="59">
        <f t="shared" si="11"/>
        <v>0</v>
      </c>
      <c r="L78" s="59">
        <f t="shared" si="11"/>
        <v>0</v>
      </c>
    </row>
    <row r="79" spans="1:12" s="35" customFormat="1" ht="21.75" customHeight="1">
      <c r="A79" s="34"/>
      <c r="B79" s="86" t="s">
        <v>74</v>
      </c>
      <c r="C79" s="87"/>
      <c r="D79" s="87"/>
      <c r="E79" s="87"/>
      <c r="F79" s="87"/>
      <c r="G79" s="87"/>
      <c r="H79" s="87"/>
      <c r="I79" s="87"/>
      <c r="J79" s="87"/>
      <c r="K79" s="87"/>
      <c r="L79" s="88"/>
    </row>
    <row r="80" spans="1:12" s="35" customFormat="1" ht="36" customHeight="1">
      <c r="A80" s="34"/>
      <c r="B80" s="89" t="s">
        <v>62</v>
      </c>
      <c r="C80" s="90"/>
      <c r="D80" s="90"/>
      <c r="E80" s="90"/>
      <c r="F80" s="90"/>
      <c r="G80" s="90"/>
      <c r="H80" s="90"/>
      <c r="I80" s="90"/>
      <c r="J80" s="90"/>
      <c r="K80" s="90"/>
      <c r="L80" s="91"/>
    </row>
    <row r="81" spans="1:12" s="36" customFormat="1" ht="94.5">
      <c r="A81" s="5"/>
      <c r="B81" s="37" t="s">
        <v>45</v>
      </c>
      <c r="C81" s="1" t="s">
        <v>25</v>
      </c>
      <c r="D81" s="1"/>
      <c r="E81" s="40" t="s">
        <v>52</v>
      </c>
      <c r="F81" s="40">
        <v>3</v>
      </c>
      <c r="G81" s="46">
        <v>5</v>
      </c>
      <c r="H81" s="40">
        <v>5</v>
      </c>
      <c r="I81" s="40">
        <v>6</v>
      </c>
      <c r="J81" s="40">
        <v>6</v>
      </c>
      <c r="K81" s="40">
        <v>7</v>
      </c>
      <c r="L81" s="40">
        <v>7</v>
      </c>
    </row>
    <row r="82" spans="1:12" s="36" customFormat="1" ht="110.25">
      <c r="A82" s="5"/>
      <c r="B82" s="37" t="s">
        <v>46</v>
      </c>
      <c r="C82" s="1" t="s">
        <v>25</v>
      </c>
      <c r="D82" s="1"/>
      <c r="E82" s="40" t="s">
        <v>98</v>
      </c>
      <c r="F82" s="40">
        <v>1015</v>
      </c>
      <c r="G82" s="46">
        <v>1670</v>
      </c>
      <c r="H82" s="40">
        <v>2300</v>
      </c>
      <c r="I82" s="40">
        <v>2900</v>
      </c>
      <c r="J82" s="40">
        <v>3800</v>
      </c>
      <c r="K82" s="40">
        <v>4300</v>
      </c>
      <c r="L82" s="40">
        <v>4600</v>
      </c>
    </row>
    <row r="83" spans="1:12" s="36" customFormat="1" ht="31.5" customHeight="1">
      <c r="A83" s="5"/>
      <c r="B83" s="79" t="s">
        <v>47</v>
      </c>
      <c r="C83" s="76" t="s">
        <v>25</v>
      </c>
      <c r="D83" s="1" t="s">
        <v>75</v>
      </c>
      <c r="E83" s="1" t="s">
        <v>68</v>
      </c>
      <c r="F83" s="42" t="s">
        <v>30</v>
      </c>
      <c r="G83" s="57">
        <f aca="true" t="shared" si="12" ref="G83:L83">G84</f>
        <v>0</v>
      </c>
      <c r="H83" s="57">
        <f t="shared" si="12"/>
        <v>0</v>
      </c>
      <c r="I83" s="57">
        <f t="shared" si="12"/>
        <v>0</v>
      </c>
      <c r="J83" s="56">
        <f t="shared" si="12"/>
        <v>100000</v>
      </c>
      <c r="K83" s="56">
        <f t="shared" si="12"/>
        <v>100000</v>
      </c>
      <c r="L83" s="56">
        <f t="shared" si="12"/>
        <v>100000</v>
      </c>
    </row>
    <row r="84" spans="1:12" s="36" customFormat="1" ht="31.5" customHeight="1">
      <c r="A84" s="5"/>
      <c r="B84" s="80"/>
      <c r="C84" s="78"/>
      <c r="D84" s="1" t="s">
        <v>83</v>
      </c>
      <c r="E84" s="46" t="s">
        <v>7</v>
      </c>
      <c r="F84" s="42" t="s">
        <v>30</v>
      </c>
      <c r="G84" s="58">
        <v>0</v>
      </c>
      <c r="H84" s="58">
        <v>0</v>
      </c>
      <c r="I84" s="58">
        <v>0</v>
      </c>
      <c r="J84" s="42">
        <v>100000</v>
      </c>
      <c r="K84" s="42">
        <v>100000</v>
      </c>
      <c r="L84" s="42">
        <v>100000</v>
      </c>
    </row>
    <row r="85" spans="1:12" s="30" customFormat="1" ht="24" customHeight="1">
      <c r="A85" s="25"/>
      <c r="B85" s="28" t="s">
        <v>77</v>
      </c>
      <c r="C85" s="1"/>
      <c r="D85" s="1"/>
      <c r="E85" s="24" t="s">
        <v>7</v>
      </c>
      <c r="F85" s="33" t="s">
        <v>30</v>
      </c>
      <c r="G85" s="59">
        <f aca="true" t="shared" si="13" ref="G85:L85">G83</f>
        <v>0</v>
      </c>
      <c r="H85" s="59">
        <v>0</v>
      </c>
      <c r="I85" s="59">
        <v>0</v>
      </c>
      <c r="J85" s="44">
        <f t="shared" si="13"/>
        <v>100000</v>
      </c>
      <c r="K85" s="44">
        <f t="shared" si="13"/>
        <v>100000</v>
      </c>
      <c r="L85" s="44">
        <f t="shared" si="13"/>
        <v>100000</v>
      </c>
    </row>
    <row r="86" spans="1:12" s="62" customFormat="1" ht="24" customHeight="1">
      <c r="A86" s="38"/>
      <c r="B86" s="39" t="s">
        <v>48</v>
      </c>
      <c r="C86" s="39" t="s">
        <v>49</v>
      </c>
      <c r="D86" s="39"/>
      <c r="E86" s="24" t="s">
        <v>7</v>
      </c>
      <c r="F86" s="47" t="s">
        <v>30</v>
      </c>
      <c r="G86" s="60">
        <f aca="true" t="shared" si="14" ref="G86:L86">G47+G57+G71+G78+G85</f>
        <v>83264971.89</v>
      </c>
      <c r="H86" s="61">
        <f t="shared" si="14"/>
        <v>86926452.02000001</v>
      </c>
      <c r="I86" s="61">
        <f t="shared" si="14"/>
        <v>78524218.36</v>
      </c>
      <c r="J86" s="61">
        <f t="shared" si="14"/>
        <v>100705770.28999999</v>
      </c>
      <c r="K86" s="61">
        <f t="shared" si="14"/>
        <v>84479572.72</v>
      </c>
      <c r="L86" s="61">
        <f t="shared" si="14"/>
        <v>84509588.27000001</v>
      </c>
    </row>
    <row r="87" spans="1:12" ht="21" customHeight="1">
      <c r="A87" s="19"/>
      <c r="B87" s="73"/>
      <c r="C87" s="76" t="s">
        <v>25</v>
      </c>
      <c r="D87" s="1" t="s">
        <v>75</v>
      </c>
      <c r="E87" s="1" t="s">
        <v>68</v>
      </c>
      <c r="F87" s="42" t="s">
        <v>30</v>
      </c>
      <c r="G87" s="49">
        <f aca="true" t="shared" si="15" ref="G87:L87">G89+G88</f>
        <v>271279.08</v>
      </c>
      <c r="H87" s="49">
        <f t="shared" si="15"/>
        <v>384646.72</v>
      </c>
      <c r="I87" s="49">
        <f t="shared" si="15"/>
        <v>460941.63</v>
      </c>
      <c r="J87" s="49">
        <f t="shared" si="15"/>
        <v>402473.68</v>
      </c>
      <c r="K87" s="49">
        <f t="shared" si="15"/>
        <v>509919.63</v>
      </c>
      <c r="L87" s="49">
        <f t="shared" si="15"/>
        <v>509935.18</v>
      </c>
    </row>
    <row r="88" spans="1:12" ht="21" customHeight="1">
      <c r="A88" s="19"/>
      <c r="B88" s="74"/>
      <c r="C88" s="77"/>
      <c r="D88" s="1" t="s">
        <v>82</v>
      </c>
      <c r="E88" s="1" t="s">
        <v>68</v>
      </c>
      <c r="F88" s="42" t="s">
        <v>30</v>
      </c>
      <c r="G88" s="49">
        <f aca="true" t="shared" si="16" ref="G88:L88">G26+G42</f>
        <v>120038.81</v>
      </c>
      <c r="H88" s="49">
        <f t="shared" si="16"/>
        <v>179219.72</v>
      </c>
      <c r="I88" s="49">
        <f t="shared" si="16"/>
        <v>220941.63</v>
      </c>
      <c r="J88" s="49">
        <f t="shared" si="16"/>
        <v>155473.68</v>
      </c>
      <c r="K88" s="63">
        <f t="shared" si="16"/>
        <v>153919.63</v>
      </c>
      <c r="L88" s="63">
        <f t="shared" si="16"/>
        <v>153935.18</v>
      </c>
    </row>
    <row r="89" spans="1:12" ht="21" customHeight="1">
      <c r="A89" s="19"/>
      <c r="B89" s="75"/>
      <c r="C89" s="78"/>
      <c r="D89" s="1" t="s">
        <v>83</v>
      </c>
      <c r="E89" s="46" t="s">
        <v>7</v>
      </c>
      <c r="F89" s="42" t="s">
        <v>30</v>
      </c>
      <c r="G89" s="63">
        <f aca="true" t="shared" si="17" ref="G89:L89">G84+G27+G43</f>
        <v>151240.27000000002</v>
      </c>
      <c r="H89" s="63">
        <f t="shared" si="17"/>
        <v>205427</v>
      </c>
      <c r="I89" s="63">
        <f t="shared" si="17"/>
        <v>240000</v>
      </c>
      <c r="J89" s="63">
        <f t="shared" si="17"/>
        <v>247000</v>
      </c>
      <c r="K89" s="63">
        <f t="shared" si="17"/>
        <v>356000</v>
      </c>
      <c r="L89" s="63">
        <f t="shared" si="17"/>
        <v>356000</v>
      </c>
    </row>
    <row r="90" spans="1:12" ht="21" customHeight="1">
      <c r="A90" s="19"/>
      <c r="B90" s="73"/>
      <c r="C90" s="76" t="s">
        <v>89</v>
      </c>
      <c r="D90" s="1" t="s">
        <v>75</v>
      </c>
      <c r="E90" s="1" t="s">
        <v>68</v>
      </c>
      <c r="F90" s="42" t="s">
        <v>30</v>
      </c>
      <c r="G90" s="49">
        <f aca="true" t="shared" si="18" ref="G90:L90">SUM(G91:G92)</f>
        <v>54604120.72</v>
      </c>
      <c r="H90" s="49">
        <f t="shared" si="18"/>
        <v>58435887.46</v>
      </c>
      <c r="I90" s="49">
        <f t="shared" si="18"/>
        <v>53627422.65</v>
      </c>
      <c r="J90" s="49">
        <f t="shared" si="18"/>
        <v>57009826.379999995</v>
      </c>
      <c r="K90" s="49">
        <f t="shared" si="18"/>
        <v>46152039.19</v>
      </c>
      <c r="L90" s="49">
        <f t="shared" si="18"/>
        <v>46152039.19</v>
      </c>
    </row>
    <row r="91" spans="1:12" ht="21" customHeight="1">
      <c r="A91" s="19"/>
      <c r="B91" s="74"/>
      <c r="C91" s="77"/>
      <c r="D91" s="1" t="s">
        <v>82</v>
      </c>
      <c r="E91" s="1" t="s">
        <v>68</v>
      </c>
      <c r="F91" s="42" t="s">
        <v>30</v>
      </c>
      <c r="G91" s="49">
        <f aca="true" t="shared" si="19" ref="G91:L92">G34</f>
        <v>3795000</v>
      </c>
      <c r="H91" s="49">
        <f t="shared" si="19"/>
        <v>4000470</v>
      </c>
      <c r="I91" s="49">
        <f t="shared" si="19"/>
        <v>3751070</v>
      </c>
      <c r="J91" s="49">
        <f t="shared" si="19"/>
        <v>4029575.05</v>
      </c>
      <c r="K91" s="49">
        <f t="shared" si="19"/>
        <v>3839659.19</v>
      </c>
      <c r="L91" s="49">
        <f t="shared" si="19"/>
        <v>3839659.19</v>
      </c>
    </row>
    <row r="92" spans="1:12" ht="21" customHeight="1">
      <c r="A92" s="19"/>
      <c r="B92" s="75"/>
      <c r="C92" s="78"/>
      <c r="D92" s="1" t="s">
        <v>83</v>
      </c>
      <c r="E92" s="46" t="s">
        <v>7</v>
      </c>
      <c r="F92" s="42" t="s">
        <v>30</v>
      </c>
      <c r="G92" s="50">
        <f t="shared" si="19"/>
        <v>50809120.72</v>
      </c>
      <c r="H92" s="50">
        <f t="shared" si="19"/>
        <v>54435417.46</v>
      </c>
      <c r="I92" s="50">
        <f t="shared" si="19"/>
        <v>49876352.65</v>
      </c>
      <c r="J92" s="50">
        <f t="shared" si="19"/>
        <v>52980251.33</v>
      </c>
      <c r="K92" s="50">
        <f t="shared" si="19"/>
        <v>42312380</v>
      </c>
      <c r="L92" s="50">
        <f t="shared" si="19"/>
        <v>42312380</v>
      </c>
    </row>
    <row r="93" spans="1:12" ht="21" customHeight="1">
      <c r="A93" s="19"/>
      <c r="B93" s="73"/>
      <c r="C93" s="76" t="s">
        <v>12</v>
      </c>
      <c r="D93" s="1" t="s">
        <v>75</v>
      </c>
      <c r="E93" s="1" t="s">
        <v>68</v>
      </c>
      <c r="F93" s="42" t="s">
        <v>30</v>
      </c>
      <c r="G93" s="50">
        <f aca="true" t="shared" si="20" ref="G93:L93">SUM(G94:G96)</f>
        <v>27128337.29</v>
      </c>
      <c r="H93" s="50">
        <f t="shared" si="20"/>
        <v>26857021.130000003</v>
      </c>
      <c r="I93" s="50">
        <f t="shared" si="20"/>
        <v>23931854.080000002</v>
      </c>
      <c r="J93" s="50">
        <f t="shared" si="20"/>
        <v>40330136.9</v>
      </c>
      <c r="K93" s="50">
        <f t="shared" si="20"/>
        <v>37817613.9</v>
      </c>
      <c r="L93" s="50">
        <f t="shared" si="20"/>
        <v>37817613.9</v>
      </c>
    </row>
    <row r="94" spans="1:12" ht="21" customHeight="1">
      <c r="A94" s="19"/>
      <c r="B94" s="74"/>
      <c r="C94" s="77"/>
      <c r="D94" s="1" t="s">
        <v>82</v>
      </c>
      <c r="E94" s="1" t="s">
        <v>68</v>
      </c>
      <c r="F94" s="42" t="s">
        <v>30</v>
      </c>
      <c r="G94" s="50">
        <f aca="true" t="shared" si="21" ref="G94:L94">G29+G45</f>
        <v>133207.62</v>
      </c>
      <c r="H94" s="50">
        <f t="shared" si="21"/>
        <v>194800</v>
      </c>
      <c r="I94" s="50">
        <f t="shared" si="21"/>
        <v>203487.2</v>
      </c>
      <c r="J94" s="50">
        <f t="shared" si="21"/>
        <v>163970.9</v>
      </c>
      <c r="K94" s="63">
        <f t="shared" si="21"/>
        <v>163970.9</v>
      </c>
      <c r="L94" s="63">
        <f t="shared" si="21"/>
        <v>163970.9</v>
      </c>
    </row>
    <row r="95" spans="1:12" ht="21" customHeight="1">
      <c r="A95" s="19"/>
      <c r="B95" s="74"/>
      <c r="C95" s="77"/>
      <c r="D95" s="1" t="s">
        <v>83</v>
      </c>
      <c r="E95" s="46" t="s">
        <v>7</v>
      </c>
      <c r="F95" s="42" t="s">
        <v>30</v>
      </c>
      <c r="G95" s="50">
        <f>G30+G37+G46+G66+G77</f>
        <v>25015129.669999998</v>
      </c>
      <c r="H95" s="50">
        <f>H30+H37+H46+H66+H77</f>
        <v>25298131.130000003</v>
      </c>
      <c r="I95" s="50">
        <f>I30+I37+I46+I66+I77+I69</f>
        <v>22270776.880000003</v>
      </c>
      <c r="J95" s="50">
        <f>J30+J37+J46+J66+J77+J69</f>
        <v>38494546</v>
      </c>
      <c r="K95" s="50">
        <f>K30+K37+K46+K66+K77+K69</f>
        <v>36179053</v>
      </c>
      <c r="L95" s="50">
        <f>L30+L37+L46+L66+L77+L69</f>
        <v>36179053</v>
      </c>
    </row>
    <row r="96" spans="1:12" ht="33.75" customHeight="1">
      <c r="A96" s="19"/>
      <c r="B96" s="75"/>
      <c r="C96" s="78"/>
      <c r="D96" s="1" t="s">
        <v>85</v>
      </c>
      <c r="E96" s="1" t="s">
        <v>7</v>
      </c>
      <c r="F96" s="47" t="s">
        <v>30</v>
      </c>
      <c r="G96" s="51">
        <f>G67</f>
        <v>1980000</v>
      </c>
      <c r="H96" s="51">
        <f>H67</f>
        <v>1364090</v>
      </c>
      <c r="I96" s="51">
        <f>I67+I70</f>
        <v>1457590</v>
      </c>
      <c r="J96" s="51">
        <f>J67+J70</f>
        <v>1671620</v>
      </c>
      <c r="K96" s="51">
        <f>K67+K70</f>
        <v>1474590</v>
      </c>
      <c r="L96" s="51">
        <f>L67+L70</f>
        <v>1474590</v>
      </c>
    </row>
    <row r="97" spans="1:12" ht="18.75" customHeight="1">
      <c r="A97" s="19"/>
      <c r="B97" s="73"/>
      <c r="C97" s="76" t="s">
        <v>86</v>
      </c>
      <c r="D97" s="1" t="s">
        <v>75</v>
      </c>
      <c r="E97" s="1" t="s">
        <v>68</v>
      </c>
      <c r="F97" s="42" t="s">
        <v>30</v>
      </c>
      <c r="G97" s="51">
        <f aca="true" t="shared" si="22" ref="G97:L97">G98</f>
        <v>736234.8</v>
      </c>
      <c r="H97" s="51">
        <f t="shared" si="22"/>
        <v>748896.71</v>
      </c>
      <c r="I97" s="63">
        <f t="shared" si="22"/>
        <v>0</v>
      </c>
      <c r="J97" s="63">
        <f t="shared" si="22"/>
        <v>0</v>
      </c>
      <c r="K97" s="63">
        <f t="shared" si="22"/>
        <v>0</v>
      </c>
      <c r="L97" s="63">
        <f t="shared" si="22"/>
        <v>0</v>
      </c>
    </row>
    <row r="98" spans="1:12" ht="18.75" customHeight="1">
      <c r="A98" s="19"/>
      <c r="B98" s="75"/>
      <c r="C98" s="78"/>
      <c r="D98" s="1" t="s">
        <v>83</v>
      </c>
      <c r="E98" s="46" t="s">
        <v>7</v>
      </c>
      <c r="F98" s="42" t="s">
        <v>30</v>
      </c>
      <c r="G98" s="51">
        <f aca="true" t="shared" si="23" ref="G98:L98">G39</f>
        <v>736234.8</v>
      </c>
      <c r="H98" s="51">
        <f t="shared" si="23"/>
        <v>748896.71</v>
      </c>
      <c r="I98" s="63">
        <f t="shared" si="23"/>
        <v>0</v>
      </c>
      <c r="J98" s="63">
        <f t="shared" si="23"/>
        <v>0</v>
      </c>
      <c r="K98" s="63">
        <f t="shared" si="23"/>
        <v>0</v>
      </c>
      <c r="L98" s="63">
        <f t="shared" si="23"/>
        <v>0</v>
      </c>
    </row>
    <row r="99" spans="1:12" ht="33" customHeight="1">
      <c r="A99" s="19"/>
      <c r="B99" s="73"/>
      <c r="C99" s="76" t="s">
        <v>26</v>
      </c>
      <c r="D99" s="1" t="s">
        <v>75</v>
      </c>
      <c r="E99" s="1" t="s">
        <v>7</v>
      </c>
      <c r="F99" s="47" t="s">
        <v>30</v>
      </c>
      <c r="G99" s="69">
        <f aca="true" t="shared" si="24" ref="G99:L99">G101</f>
        <v>525000</v>
      </c>
      <c r="H99" s="69">
        <f t="shared" si="24"/>
        <v>500000</v>
      </c>
      <c r="I99" s="69">
        <f t="shared" si="24"/>
        <v>504000</v>
      </c>
      <c r="J99" s="56">
        <f>J101+J100</f>
        <v>2963333.33</v>
      </c>
      <c r="K99" s="57">
        <f t="shared" si="24"/>
        <v>0</v>
      </c>
      <c r="L99" s="69">
        <f t="shared" si="24"/>
        <v>30000</v>
      </c>
    </row>
    <row r="100" spans="1:12" ht="33" customHeight="1">
      <c r="A100" s="19"/>
      <c r="B100" s="74"/>
      <c r="C100" s="77"/>
      <c r="D100" s="1" t="s">
        <v>82</v>
      </c>
      <c r="E100" s="1" t="s">
        <v>68</v>
      </c>
      <c r="F100" s="42" t="s">
        <v>30</v>
      </c>
      <c r="G100" s="57">
        <f aca="true" t="shared" si="25" ref="G100:L100">G55+G52</f>
        <v>0</v>
      </c>
      <c r="H100" s="57">
        <f t="shared" si="25"/>
        <v>0</v>
      </c>
      <c r="I100" s="57">
        <f t="shared" si="25"/>
        <v>0</v>
      </c>
      <c r="J100" s="56">
        <f t="shared" si="25"/>
        <v>1646700</v>
      </c>
      <c r="K100" s="57">
        <f t="shared" si="25"/>
        <v>0</v>
      </c>
      <c r="L100" s="57">
        <f t="shared" si="25"/>
        <v>0</v>
      </c>
    </row>
    <row r="101" spans="1:12" ht="33" customHeight="1">
      <c r="A101" s="18"/>
      <c r="B101" s="75"/>
      <c r="C101" s="78"/>
      <c r="D101" s="1" t="s">
        <v>83</v>
      </c>
      <c r="E101" s="1" t="s">
        <v>7</v>
      </c>
      <c r="F101" s="47" t="s">
        <v>30</v>
      </c>
      <c r="G101" s="69">
        <f>G56</f>
        <v>525000</v>
      </c>
      <c r="H101" s="68">
        <f>H56</f>
        <v>500000</v>
      </c>
      <c r="I101" s="68">
        <f>I56</f>
        <v>504000</v>
      </c>
      <c r="J101" s="68">
        <f>J56+J53</f>
        <v>1316633.33</v>
      </c>
      <c r="K101" s="70">
        <f>K56</f>
        <v>0</v>
      </c>
      <c r="L101" s="68">
        <f>L56</f>
        <v>30000</v>
      </c>
    </row>
    <row r="103" spans="7:12" ht="15.75" hidden="1">
      <c r="G103" s="64"/>
      <c r="H103" s="64"/>
      <c r="I103" s="64"/>
      <c r="J103" s="64"/>
      <c r="K103" s="64"/>
      <c r="L103" s="64"/>
    </row>
    <row r="104" spans="3:12" ht="15.75" hidden="1">
      <c r="C104" s="8" t="s">
        <v>88</v>
      </c>
      <c r="D104" s="1" t="s">
        <v>83</v>
      </c>
      <c r="G104" s="65">
        <f aca="true" t="shared" si="26" ref="G104:L104">G89+G92+G95+G98+G101</f>
        <v>77236725.46</v>
      </c>
      <c r="H104" s="65">
        <f t="shared" si="26"/>
        <v>81187872.3</v>
      </c>
      <c r="I104" s="65">
        <f t="shared" si="26"/>
        <v>72891129.53</v>
      </c>
      <c r="J104" s="65">
        <f t="shared" si="26"/>
        <v>93038430.66</v>
      </c>
      <c r="K104" s="65">
        <f t="shared" si="26"/>
        <v>78847433</v>
      </c>
      <c r="L104" s="65">
        <f t="shared" si="26"/>
        <v>78877433</v>
      </c>
    </row>
    <row r="105" spans="4:12" ht="15.75" hidden="1">
      <c r="D105" s="1" t="s">
        <v>82</v>
      </c>
      <c r="G105" s="65">
        <f aca="true" t="shared" si="27" ref="G105:L105">G88+G91+G94</f>
        <v>4048246.43</v>
      </c>
      <c r="H105" s="65">
        <f t="shared" si="27"/>
        <v>4374489.720000001</v>
      </c>
      <c r="I105" s="65">
        <f t="shared" si="27"/>
        <v>4175498.83</v>
      </c>
      <c r="J105" s="65">
        <f t="shared" si="27"/>
        <v>4349019.63</v>
      </c>
      <c r="K105" s="65">
        <f t="shared" si="27"/>
        <v>4157549.7199999997</v>
      </c>
      <c r="L105" s="65">
        <f t="shared" si="27"/>
        <v>4157565.27</v>
      </c>
    </row>
    <row r="106" spans="4:12" ht="31.5" hidden="1">
      <c r="D106" s="1" t="s">
        <v>85</v>
      </c>
      <c r="G106" s="65">
        <f aca="true" t="shared" si="28" ref="G106:L106">G96</f>
        <v>1980000</v>
      </c>
      <c r="H106" s="65">
        <f t="shared" si="28"/>
        <v>1364090</v>
      </c>
      <c r="I106" s="65">
        <f t="shared" si="28"/>
        <v>1457590</v>
      </c>
      <c r="J106" s="65">
        <f t="shared" si="28"/>
        <v>1671620</v>
      </c>
      <c r="K106" s="65">
        <f t="shared" si="28"/>
        <v>1474590</v>
      </c>
      <c r="L106" s="65">
        <f t="shared" si="28"/>
        <v>1474590</v>
      </c>
    </row>
    <row r="107" ht="15.75" hidden="1"/>
    <row r="108" ht="15.75" hidden="1"/>
    <row r="109" spans="3:12" ht="15.75" hidden="1">
      <c r="C109" t="s">
        <v>87</v>
      </c>
      <c r="D109" s="1" t="s">
        <v>83</v>
      </c>
      <c r="G109" s="64">
        <f aca="true" t="shared" si="29" ref="G109:L109">G27+G30+G35+G37+G39+G43+G46</f>
        <v>59290594.74</v>
      </c>
      <c r="H109" s="64">
        <f t="shared" si="29"/>
        <v>59670021.52</v>
      </c>
      <c r="I109" s="64">
        <f t="shared" si="29"/>
        <v>50197025.86</v>
      </c>
      <c r="J109" s="64">
        <f t="shared" si="29"/>
        <v>53397251.33</v>
      </c>
      <c r="K109" s="64">
        <f t="shared" si="29"/>
        <v>42838380</v>
      </c>
      <c r="L109" s="64">
        <f t="shared" si="29"/>
        <v>42838380</v>
      </c>
    </row>
    <row r="110" spans="4:12" ht="15.75" hidden="1">
      <c r="D110" s="1" t="s">
        <v>82</v>
      </c>
      <c r="G110" s="64">
        <f aca="true" t="shared" si="30" ref="G110:L110">G26+G29+G34+G42+G45</f>
        <v>4048246.4299999997</v>
      </c>
      <c r="H110" s="64">
        <f t="shared" si="30"/>
        <v>4374489.72</v>
      </c>
      <c r="I110" s="64">
        <f t="shared" si="30"/>
        <v>4175498.83</v>
      </c>
      <c r="J110" s="64">
        <f t="shared" si="30"/>
        <v>4349019.629999999</v>
      </c>
      <c r="K110" s="64">
        <f t="shared" si="30"/>
        <v>4157549.72</v>
      </c>
      <c r="L110" s="64">
        <f t="shared" si="30"/>
        <v>4157565.27</v>
      </c>
    </row>
    <row r="111" ht="31.5" hidden="1">
      <c r="D111" s="1" t="s">
        <v>85</v>
      </c>
    </row>
    <row r="112" ht="15.75" hidden="1"/>
    <row r="113" ht="15.75" hidden="1"/>
    <row r="114" ht="15.75" hidden="1"/>
    <row r="115" ht="15.75" hidden="1"/>
    <row r="116" spans="7:12" ht="15.75">
      <c r="G116" s="64"/>
      <c r="H116" s="64"/>
      <c r="I116" s="64"/>
      <c r="J116" s="64"/>
      <c r="K116" s="64"/>
      <c r="L116" s="64"/>
    </row>
    <row r="117" spans="7:12" ht="15.75" hidden="1">
      <c r="G117" s="64"/>
      <c r="H117" s="64"/>
      <c r="I117" s="64"/>
      <c r="J117" s="64"/>
      <c r="K117" s="64"/>
      <c r="L117" s="64"/>
    </row>
    <row r="118" spans="7:12" ht="15.75" hidden="1">
      <c r="G118" s="71">
        <f aca="true" t="shared" si="31" ref="G118:L118">G89+G92+G95+G98+G101</f>
        <v>77236725.46</v>
      </c>
      <c r="H118" s="71">
        <f t="shared" si="31"/>
        <v>81187872.3</v>
      </c>
      <c r="I118" s="71">
        <f t="shared" si="31"/>
        <v>72891129.53</v>
      </c>
      <c r="J118" s="71">
        <f t="shared" si="31"/>
        <v>93038430.66</v>
      </c>
      <c r="K118" s="71">
        <f t="shared" si="31"/>
        <v>78847433</v>
      </c>
      <c r="L118" s="71">
        <f t="shared" si="31"/>
        <v>78877433</v>
      </c>
    </row>
    <row r="119" spans="7:12" ht="15.75" hidden="1">
      <c r="G119" s="64">
        <f aca="true" t="shared" si="32" ref="G119:L119">G88+G91+G94+G100</f>
        <v>4048246.43</v>
      </c>
      <c r="H119" s="64">
        <f t="shared" si="32"/>
        <v>4374489.720000001</v>
      </c>
      <c r="I119" s="64">
        <f t="shared" si="32"/>
        <v>4175498.83</v>
      </c>
      <c r="J119" s="64">
        <f t="shared" si="32"/>
        <v>5995719.63</v>
      </c>
      <c r="K119" s="64">
        <f t="shared" si="32"/>
        <v>4157549.7199999997</v>
      </c>
      <c r="L119" s="64">
        <f t="shared" si="32"/>
        <v>4157565.27</v>
      </c>
    </row>
    <row r="120" ht="15.75" hidden="1"/>
    <row r="121" ht="15.75" hidden="1"/>
  </sheetData>
  <sheetProtection/>
  <mergeCells count="57">
    <mergeCell ref="F1:L1"/>
    <mergeCell ref="F2:L2"/>
    <mergeCell ref="A3:L3"/>
    <mergeCell ref="H4:J4"/>
    <mergeCell ref="A5:A6"/>
    <mergeCell ref="B5:B6"/>
    <mergeCell ref="C5:C6"/>
    <mergeCell ref="D5:D6"/>
    <mergeCell ref="E5:E6"/>
    <mergeCell ref="F5:L5"/>
    <mergeCell ref="B8:L8"/>
    <mergeCell ref="B12:J12"/>
    <mergeCell ref="B15:L15"/>
    <mergeCell ref="B18:J18"/>
    <mergeCell ref="B22:L22"/>
    <mergeCell ref="B23:L23"/>
    <mergeCell ref="B25:B30"/>
    <mergeCell ref="C25:C27"/>
    <mergeCell ref="C28:C30"/>
    <mergeCell ref="B31:L31"/>
    <mergeCell ref="B33:B39"/>
    <mergeCell ref="C33:C35"/>
    <mergeCell ref="C36:C37"/>
    <mergeCell ref="C38:C39"/>
    <mergeCell ref="B41:B46"/>
    <mergeCell ref="C41:C43"/>
    <mergeCell ref="C44:C46"/>
    <mergeCell ref="B48:L48"/>
    <mergeCell ref="B49:L49"/>
    <mergeCell ref="B54:B56"/>
    <mergeCell ref="C54:C56"/>
    <mergeCell ref="C51:C53"/>
    <mergeCell ref="B51:B53"/>
    <mergeCell ref="B58:L58"/>
    <mergeCell ref="B59:L59"/>
    <mergeCell ref="B65:B67"/>
    <mergeCell ref="C65:C67"/>
    <mergeCell ref="B68:B70"/>
    <mergeCell ref="C68:C70"/>
    <mergeCell ref="B72:L72"/>
    <mergeCell ref="B73:L73"/>
    <mergeCell ref="B76:B77"/>
    <mergeCell ref="C76:C77"/>
    <mergeCell ref="B79:L79"/>
    <mergeCell ref="B80:L80"/>
    <mergeCell ref="B83:B84"/>
    <mergeCell ref="C83:C84"/>
    <mergeCell ref="B87:B89"/>
    <mergeCell ref="C87:C89"/>
    <mergeCell ref="B90:B92"/>
    <mergeCell ref="C90:C92"/>
    <mergeCell ref="B93:B96"/>
    <mergeCell ref="C93:C96"/>
    <mergeCell ref="B97:B98"/>
    <mergeCell ref="C97:C98"/>
    <mergeCell ref="B99:B101"/>
    <mergeCell ref="C99:C101"/>
  </mergeCells>
  <printOptions/>
  <pageMargins left="0.3937007874015748" right="0.1968503937007874" top="0.5905511811023623" bottom="0.5905511811023623" header="0" footer="0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Зюзина ОИ</cp:lastModifiedBy>
  <cp:lastPrinted>2022-10-19T06:44:13Z</cp:lastPrinted>
  <dcterms:created xsi:type="dcterms:W3CDTF">2013-07-25T04:40:16Z</dcterms:created>
  <dcterms:modified xsi:type="dcterms:W3CDTF">2022-10-19T06:45:26Z</dcterms:modified>
  <cp:category/>
  <cp:version/>
  <cp:contentType/>
  <cp:contentStatus/>
</cp:coreProperties>
</file>