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 (янв 2021)" sheetId="1" r:id="rId1"/>
    <sheet name="приложение 1" sheetId="2" r:id="rId2"/>
    <sheet name="приложение2" sheetId="3" r:id="rId3"/>
  </sheets>
  <definedNames>
    <definedName name="_xlnm.Print_Area" localSheetId="1">'приложение 1'!$A$1:$L$94</definedName>
    <definedName name="_xlnm.Print_Area" localSheetId="0">'приложение 1 (янв 2021)'!$A$1:$L$97</definedName>
  </definedNames>
  <calcPr fullCalcOnLoad="1"/>
</workbook>
</file>

<file path=xl/sharedStrings.xml><?xml version="1.0" encoding="utf-8"?>
<sst xmlns="http://schemas.openxmlformats.org/spreadsheetml/2006/main" count="701" uniqueCount="119">
  <si>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</si>
  <si>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</si>
  <si>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</si>
  <si>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</si>
  <si>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</si>
  <si>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</si>
  <si>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</si>
  <si>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</si>
  <si>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</si>
  <si>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</si>
  <si>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</si>
  <si>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</si>
  <si>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</si>
  <si>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</si>
  <si>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</si>
  <si>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</si>
  <si>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</si>
  <si>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</si>
  <si>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</si>
  <si>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</si>
  <si>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</si>
  <si>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</si>
  <si>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</si>
  <si>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</si>
  <si>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</si>
  <si>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</si>
  <si>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</si>
  <si>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</si>
  <si>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</si>
  <si>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</si>
  <si>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</si>
  <si>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</si>
  <si>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</si>
  <si>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</si>
  <si>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</si>
  <si>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</si>
  <si>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</si>
  <si>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</si>
  <si>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</si>
  <si>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</si>
  <si>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</si>
  <si>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</si>
  <si>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</si>
  <si>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</si>
  <si>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</si>
  <si>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</si>
  <si>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</si>
  <si>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</si>
  <si>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</si>
  <si>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</si>
  <si>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</si>
  <si>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</si>
  <si>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</si>
  <si>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</si>
  <si>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</si>
  <si>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</si>
  <si>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</si>
  <si>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</si>
  <si>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</si>
  <si>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</si>
  <si>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</si>
  <si>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</si>
  <si>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</si>
  <si>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</si>
  <si>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</si>
  <si>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</si>
  <si>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</si>
  <si>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</si>
  <si>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</si>
  <si>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</si>
  <si>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</si>
  <si>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</si>
  <si>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</si>
  <si>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</si>
  <si>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</si>
  <si>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Наименование подпрограмм</t>
  </si>
  <si>
    <t>Источники  ресурсного обеспечения</t>
  </si>
  <si>
    <t>Всего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</si>
  <si>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</si>
  <si>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</si>
  <si>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</si>
  <si>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</si>
  <si>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</si>
  <si>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</si>
  <si>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</si>
  <si>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</si>
  <si>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</si>
  <si>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</si>
  <si>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</si>
  <si>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</si>
  <si>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</si>
  <si>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</si>
  <si>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</si>
  <si>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</si>
  <si>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</si>
  <si>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</si>
  <si>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 xml:space="preserve"> 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</si>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</sst>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2" fillId="0" borderId="10" xfId="60" applyNumberFormat="1" applyFont="1" applyFill="1" applyBorder="1" applyAlignment="1">
      <alignment horizontal="center" vertical="top" wrapText="1"/>
    </xf>
    <xf numFmtId="2" fontId="6" fillId="0" borderId="10" xfId="60" applyNumberFormat="1" applyFont="1" applyFill="1" applyBorder="1" applyAlignment="1">
      <alignment horizontal="center" vertical="top" wrapText="1"/>
    </xf>
    <xf numFmtId="171" fontId="54" fillId="34" borderId="10" xfId="60" applyFont="1" applyFill="1" applyBorder="1" applyAlignment="1">
      <alignment horizontal="center" vertical="top" wrapText="1"/>
    </xf>
    <xf numFmtId="171" fontId="54" fillId="0" borderId="10" xfId="60" applyFont="1" applyFill="1" applyBorder="1" applyAlignment="1">
      <alignment horizontal="center" vertical="top" wrapText="1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6" fillId="0" borderId="10" xfId="6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3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view="pageBreakPreview" zoomScale="60" zoomScaleNormal="70" zoomScalePageLayoutView="0" workbookViewId="0" topLeftCell="B1">
      <selection activeCell="G82" sqref="G82:L82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96" t="s">
        <v>94</v>
      </c>
      <c r="G1" s="96"/>
      <c r="H1" s="96"/>
      <c r="I1" s="96"/>
      <c r="J1" s="96"/>
      <c r="K1" s="96"/>
      <c r="L1" s="96"/>
    </row>
    <row r="2" spans="1:12" ht="22.5" customHeight="1">
      <c r="A2" s="7"/>
      <c r="B2" s="15"/>
      <c r="C2" s="16"/>
      <c r="D2" s="16"/>
      <c r="E2" s="16"/>
      <c r="F2" s="97"/>
      <c r="G2" s="98"/>
      <c r="H2" s="98"/>
      <c r="I2" s="98"/>
      <c r="J2" s="98"/>
      <c r="K2" s="98"/>
      <c r="L2" s="98"/>
    </row>
    <row r="3" spans="1:12" ht="49.5" customHeight="1">
      <c r="A3" s="99" t="s">
        <v>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2.5" customHeight="1">
      <c r="A4" s="10"/>
      <c r="B4" s="11"/>
      <c r="C4" s="9"/>
      <c r="D4" s="9"/>
      <c r="E4" s="9"/>
      <c r="F4" s="9"/>
      <c r="G4" s="9"/>
      <c r="H4" s="100"/>
      <c r="I4" s="100"/>
      <c r="J4" s="100"/>
      <c r="L4" s="67" t="s">
        <v>10</v>
      </c>
    </row>
    <row r="5" spans="1:12" ht="15" customHeight="1">
      <c r="A5" s="101" t="s">
        <v>0</v>
      </c>
      <c r="B5" s="102" t="s">
        <v>98</v>
      </c>
      <c r="C5" s="103" t="s">
        <v>99</v>
      </c>
      <c r="D5" s="103" t="s">
        <v>100</v>
      </c>
      <c r="E5" s="106" t="s">
        <v>6</v>
      </c>
      <c r="F5" s="106" t="s">
        <v>67</v>
      </c>
      <c r="G5" s="108"/>
      <c r="H5" s="108"/>
      <c r="I5" s="108"/>
      <c r="J5" s="108"/>
      <c r="K5" s="108"/>
      <c r="L5" s="102"/>
    </row>
    <row r="6" spans="1:12" s="8" customFormat="1" ht="120.75" customHeight="1">
      <c r="A6" s="101"/>
      <c r="B6" s="102"/>
      <c r="C6" s="104"/>
      <c r="D6" s="105"/>
      <c r="E6" s="107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109" t="s">
        <v>51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106" t="s">
        <v>115</v>
      </c>
      <c r="C12" s="108"/>
      <c r="D12" s="108"/>
      <c r="E12" s="108"/>
      <c r="F12" s="108"/>
      <c r="G12" s="112"/>
      <c r="H12" s="112"/>
      <c r="I12" s="112"/>
      <c r="J12" s="113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109" t="s">
        <v>50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109" t="s">
        <v>116</v>
      </c>
      <c r="C18" s="110"/>
      <c r="D18" s="110"/>
      <c r="E18" s="110"/>
      <c r="F18" s="110"/>
      <c r="G18" s="114"/>
      <c r="H18" s="114"/>
      <c r="I18" s="114"/>
      <c r="J18" s="115"/>
      <c r="K18" s="32"/>
      <c r="L18" s="32"/>
    </row>
    <row r="19" spans="1:12" s="15" customFormat="1" ht="96" customHeight="1">
      <c r="A19" s="1"/>
      <c r="B19" s="4" t="s">
        <v>114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110</v>
      </c>
      <c r="C20" s="1" t="s">
        <v>12</v>
      </c>
      <c r="D20" s="1"/>
      <c r="E20" s="1" t="s">
        <v>109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116" t="s">
        <v>35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12" s="8" customFormat="1" ht="36" customHeight="1">
      <c r="A23" s="1">
        <v>24</v>
      </c>
      <c r="B23" s="109" t="s">
        <v>57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1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119" t="s">
        <v>20</v>
      </c>
      <c r="C25" s="122" t="s">
        <v>25</v>
      </c>
      <c r="D25" s="1" t="s">
        <v>77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120"/>
      <c r="C26" s="123"/>
      <c r="D26" s="1" t="s">
        <v>101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92">
        <v>66158.53</v>
      </c>
      <c r="L26" s="79">
        <v>0</v>
      </c>
    </row>
    <row r="27" spans="1:12" s="8" customFormat="1" ht="21.75" customHeight="1">
      <c r="A27" s="1"/>
      <c r="B27" s="120"/>
      <c r="C27" s="124"/>
      <c r="D27" s="1" t="s">
        <v>102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120"/>
      <c r="C28" s="122" t="s">
        <v>11</v>
      </c>
      <c r="D28" s="1" t="s">
        <v>77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120"/>
      <c r="C29" s="123"/>
      <c r="D29" s="1" t="s">
        <v>101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92">
        <v>51649.86</v>
      </c>
      <c r="L29" s="79">
        <v>0</v>
      </c>
    </row>
    <row r="30" spans="1:12" s="8" customFormat="1" ht="21.75" customHeight="1">
      <c r="A30" s="1">
        <v>26</v>
      </c>
      <c r="B30" s="121"/>
      <c r="C30" s="124"/>
      <c r="D30" s="1" t="s">
        <v>102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109" t="s">
        <v>58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8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119" t="s">
        <v>103</v>
      </c>
      <c r="C33" s="122" t="s">
        <v>108</v>
      </c>
      <c r="D33" s="1" t="s">
        <v>77</v>
      </c>
      <c r="E33" s="48" t="s">
        <v>7</v>
      </c>
      <c r="F33" s="42" t="s">
        <v>30</v>
      </c>
      <c r="G33" s="78">
        <f aca="true" t="shared" si="2" ref="G33:L33">G34+G35</f>
        <v>54604120.72</v>
      </c>
      <c r="H33" s="78">
        <f t="shared" si="2"/>
        <v>58435887.46</v>
      </c>
      <c r="I33" s="78">
        <f t="shared" si="2"/>
        <v>47649305</v>
      </c>
      <c r="J33" s="78">
        <f t="shared" si="2"/>
        <v>45088405</v>
      </c>
      <c r="K33" s="78">
        <f t="shared" si="2"/>
        <v>42250505</v>
      </c>
      <c r="L33" s="78">
        <f t="shared" si="2"/>
        <v>39866270</v>
      </c>
    </row>
    <row r="34" spans="1:12" s="8" customFormat="1" ht="21.75" customHeight="1">
      <c r="A34" s="1"/>
      <c r="B34" s="120"/>
      <c r="C34" s="123"/>
      <c r="D34" s="1" t="s">
        <v>101</v>
      </c>
      <c r="E34" s="48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120"/>
      <c r="C35" s="124"/>
      <c r="D35" s="1" t="s">
        <v>102</v>
      </c>
      <c r="E35" s="48" t="s">
        <v>7</v>
      </c>
      <c r="F35" s="42" t="s">
        <v>30</v>
      </c>
      <c r="G35" s="42">
        <v>50809120.72</v>
      </c>
      <c r="H35" s="41">
        <v>54435417.46</v>
      </c>
      <c r="I35" s="41">
        <v>43898235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120"/>
      <c r="C36" s="122" t="s">
        <v>11</v>
      </c>
      <c r="D36" s="1" t="s">
        <v>77</v>
      </c>
      <c r="E36" s="48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84">
        <f t="shared" si="3"/>
        <v>0</v>
      </c>
      <c r="J36" s="84">
        <f t="shared" si="3"/>
        <v>0</v>
      </c>
      <c r="K36" s="84">
        <f t="shared" si="3"/>
        <v>0</v>
      </c>
      <c r="L36" s="84">
        <f t="shared" si="3"/>
        <v>0</v>
      </c>
    </row>
    <row r="37" spans="1:12" s="8" customFormat="1" ht="21.75" customHeight="1">
      <c r="A37" s="1"/>
      <c r="B37" s="120"/>
      <c r="C37" s="124"/>
      <c r="D37" s="1" t="s">
        <v>102</v>
      </c>
      <c r="E37" s="48" t="s">
        <v>7</v>
      </c>
      <c r="F37" s="42" t="s">
        <v>30</v>
      </c>
      <c r="G37" s="42">
        <v>7435198.13</v>
      </c>
      <c r="H37" s="41">
        <v>4209444.27</v>
      </c>
      <c r="I37" s="79">
        <v>0</v>
      </c>
      <c r="J37" s="79">
        <v>0</v>
      </c>
      <c r="K37" s="79">
        <v>0</v>
      </c>
      <c r="L37" s="79">
        <v>0</v>
      </c>
    </row>
    <row r="38" spans="1:12" s="8" customFormat="1" ht="21.75" customHeight="1">
      <c r="A38" s="1"/>
      <c r="B38" s="120"/>
      <c r="C38" s="122" t="s">
        <v>105</v>
      </c>
      <c r="D38" s="1" t="s">
        <v>77</v>
      </c>
      <c r="E38" s="48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84">
        <f t="shared" si="4"/>
        <v>0</v>
      </c>
      <c r="J38" s="84">
        <f t="shared" si="4"/>
        <v>0</v>
      </c>
      <c r="K38" s="84">
        <f t="shared" si="4"/>
        <v>0</v>
      </c>
      <c r="L38" s="84">
        <f t="shared" si="4"/>
        <v>0</v>
      </c>
    </row>
    <row r="39" spans="1:12" s="8" customFormat="1" ht="21.75" customHeight="1">
      <c r="A39" s="1"/>
      <c r="B39" s="121"/>
      <c r="C39" s="124"/>
      <c r="D39" s="1" t="s">
        <v>102</v>
      </c>
      <c r="E39" s="48" t="s">
        <v>7</v>
      </c>
      <c r="F39" s="42" t="s">
        <v>30</v>
      </c>
      <c r="G39" s="42">
        <v>736234.8</v>
      </c>
      <c r="H39" s="41">
        <v>748896.71</v>
      </c>
      <c r="I39" s="79">
        <v>0</v>
      </c>
      <c r="J39" s="79">
        <v>0</v>
      </c>
      <c r="K39" s="79">
        <v>0</v>
      </c>
      <c r="L39" s="79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8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119" t="s">
        <v>44</v>
      </c>
      <c r="C41" s="122" t="s">
        <v>25</v>
      </c>
      <c r="D41" s="1" t="s">
        <v>77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120"/>
      <c r="C42" s="123"/>
      <c r="D42" s="1" t="s">
        <v>101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92">
        <v>110264.22</v>
      </c>
      <c r="L42" s="79">
        <v>0</v>
      </c>
    </row>
    <row r="43" spans="1:12" s="8" customFormat="1" ht="20.25" customHeight="1">
      <c r="A43" s="1"/>
      <c r="B43" s="120"/>
      <c r="C43" s="124"/>
      <c r="D43" s="1" t="s">
        <v>102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120"/>
      <c r="C44" s="122" t="s">
        <v>11</v>
      </c>
      <c r="D44" s="1" t="s">
        <v>77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120"/>
      <c r="C45" s="123"/>
      <c r="D45" s="1" t="s">
        <v>101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92">
        <v>191981.56</v>
      </c>
      <c r="L45" s="79">
        <v>0</v>
      </c>
    </row>
    <row r="46" spans="1:12" s="8" customFormat="1" ht="20.25" customHeight="1">
      <c r="A46" s="1"/>
      <c r="B46" s="121"/>
      <c r="C46" s="124"/>
      <c r="D46" s="1" t="s">
        <v>102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48583733.830000006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116" t="s">
        <v>72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2" s="8" customFormat="1" ht="25.5" customHeight="1">
      <c r="A49" s="1">
        <v>43</v>
      </c>
      <c r="B49" s="109" t="s">
        <v>59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1"/>
    </row>
    <row r="50" spans="1:12" s="8" customFormat="1" ht="80.25" customHeight="1">
      <c r="A50" s="1">
        <v>44</v>
      </c>
      <c r="B50" s="3" t="s">
        <v>111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119" t="s">
        <v>34</v>
      </c>
      <c r="C51" s="122" t="s">
        <v>26</v>
      </c>
      <c r="D51" s="1" t="s">
        <v>77</v>
      </c>
      <c r="E51" s="1" t="s">
        <v>68</v>
      </c>
      <c r="F51" s="42" t="s">
        <v>30</v>
      </c>
      <c r="G51" s="80">
        <f aca="true" t="shared" si="8" ref="G51:L51">G52</f>
        <v>525000</v>
      </c>
      <c r="H51" s="80">
        <f t="shared" si="8"/>
        <v>500000</v>
      </c>
      <c r="I51" s="80">
        <f t="shared" si="8"/>
        <v>300000</v>
      </c>
      <c r="J51" s="84">
        <v>0</v>
      </c>
      <c r="K51" s="93">
        <f t="shared" si="8"/>
        <v>0</v>
      </c>
      <c r="L51" s="80">
        <f t="shared" si="8"/>
        <v>30000</v>
      </c>
    </row>
    <row r="52" spans="1:12" s="8" customFormat="1" ht="76.5" customHeight="1">
      <c r="A52" s="1">
        <v>45</v>
      </c>
      <c r="B52" s="121"/>
      <c r="C52" s="124"/>
      <c r="D52" s="1" t="s">
        <v>102</v>
      </c>
      <c r="E52" s="48" t="s">
        <v>7</v>
      </c>
      <c r="F52" s="42" t="s">
        <v>30</v>
      </c>
      <c r="G52" s="42">
        <v>525000</v>
      </c>
      <c r="H52" s="42">
        <v>500000</v>
      </c>
      <c r="I52" s="42">
        <v>300000</v>
      </c>
      <c r="J52" s="84">
        <v>0</v>
      </c>
      <c r="K52" s="84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300000</v>
      </c>
      <c r="J53" s="85">
        <f t="shared" si="9"/>
        <v>0</v>
      </c>
      <c r="K53" s="85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125" t="s">
        <v>15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7"/>
    </row>
    <row r="55" spans="1:12" s="8" customFormat="1" ht="33.75" customHeight="1">
      <c r="A55" s="1">
        <v>51</v>
      </c>
      <c r="B55" s="109" t="s">
        <v>60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6" spans="1:12" s="8" customFormat="1" ht="54" customHeight="1">
      <c r="A56" s="1">
        <v>52</v>
      </c>
      <c r="B56" s="3" t="s">
        <v>113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112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119" t="s">
        <v>66</v>
      </c>
      <c r="C61" s="122" t="s">
        <v>12</v>
      </c>
      <c r="D61" s="1" t="s">
        <v>77</v>
      </c>
      <c r="E61" s="1" t="s">
        <v>68</v>
      </c>
      <c r="F61" s="42" t="s">
        <v>30</v>
      </c>
      <c r="G61" s="80">
        <f aca="true" t="shared" si="10" ref="G61:L61">SUM(G62:G63)</f>
        <v>19400957.43</v>
      </c>
      <c r="H61" s="80">
        <f t="shared" si="10"/>
        <v>22361940.78</v>
      </c>
      <c r="I61" s="80">
        <f t="shared" si="10"/>
        <v>18525110.61</v>
      </c>
      <c r="J61" s="80">
        <f t="shared" si="10"/>
        <v>18497142.32</v>
      </c>
      <c r="K61" s="80">
        <f t="shared" si="10"/>
        <v>18497050.43</v>
      </c>
      <c r="L61" s="80">
        <f t="shared" si="10"/>
        <v>17443400</v>
      </c>
    </row>
    <row r="62" spans="1:12" s="8" customFormat="1" ht="33" customHeight="1">
      <c r="A62" s="1"/>
      <c r="B62" s="120"/>
      <c r="C62" s="123"/>
      <c r="D62" s="1" t="s">
        <v>102</v>
      </c>
      <c r="E62" s="48" t="s">
        <v>7</v>
      </c>
      <c r="F62" s="42" t="s">
        <v>30</v>
      </c>
      <c r="G62" s="42">
        <v>17420957.43</v>
      </c>
      <c r="H62" s="41">
        <v>20997850.78</v>
      </c>
      <c r="I62" s="41">
        <v>17118520.61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121"/>
      <c r="C63" s="124"/>
      <c r="D63" s="81" t="s">
        <v>104</v>
      </c>
      <c r="E63" s="48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119" t="s">
        <v>118</v>
      </c>
      <c r="C64" s="122" t="s">
        <v>12</v>
      </c>
      <c r="D64" s="1" t="s">
        <v>77</v>
      </c>
      <c r="E64" s="1" t="s">
        <v>68</v>
      </c>
      <c r="F64" s="42" t="s">
        <v>30</v>
      </c>
      <c r="G64" s="84">
        <v>0</v>
      </c>
      <c r="H64" s="79">
        <v>0</v>
      </c>
      <c r="I64" s="79">
        <f>I66+I65</f>
        <v>2551000</v>
      </c>
      <c r="J64" s="79">
        <f>J66+J65</f>
        <v>68000</v>
      </c>
      <c r="K64" s="79">
        <f>K66+K65</f>
        <v>68000</v>
      </c>
      <c r="L64" s="79">
        <v>0</v>
      </c>
    </row>
    <row r="65" spans="1:12" s="27" customFormat="1" ht="69" customHeight="1">
      <c r="A65" s="1"/>
      <c r="B65" s="120"/>
      <c r="C65" s="123"/>
      <c r="D65" s="1" t="s">
        <v>102</v>
      </c>
      <c r="E65" s="48" t="s">
        <v>7</v>
      </c>
      <c r="F65" s="42" t="s">
        <v>30</v>
      </c>
      <c r="G65" s="84">
        <v>0</v>
      </c>
      <c r="H65" s="79">
        <v>0</v>
      </c>
      <c r="I65" s="79">
        <v>2500000</v>
      </c>
      <c r="J65" s="79">
        <v>0</v>
      </c>
      <c r="K65" s="79">
        <v>0</v>
      </c>
      <c r="L65" s="79">
        <v>0</v>
      </c>
    </row>
    <row r="66" spans="1:12" s="27" customFormat="1" ht="45.75" customHeight="1">
      <c r="A66" s="1"/>
      <c r="B66" s="121"/>
      <c r="C66" s="124"/>
      <c r="D66" s="81" t="s">
        <v>104</v>
      </c>
      <c r="E66" s="48" t="s">
        <v>7</v>
      </c>
      <c r="F66" s="42" t="s">
        <v>30</v>
      </c>
      <c r="G66" s="84">
        <v>0</v>
      </c>
      <c r="H66" s="79">
        <v>0</v>
      </c>
      <c r="I66" s="79">
        <v>51000</v>
      </c>
      <c r="J66" s="79">
        <v>68000</v>
      </c>
      <c r="K66" s="79">
        <v>68000</v>
      </c>
      <c r="L66" s="79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 aca="true" t="shared" si="11" ref="G67:L67">G61</f>
        <v>19400957.43</v>
      </c>
      <c r="H67" s="44">
        <f t="shared" si="11"/>
        <v>22361940.78</v>
      </c>
      <c r="I67" s="44">
        <f>I61+I64</f>
        <v>21076110.61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106" t="s">
        <v>73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2"/>
    </row>
    <row r="69" spans="1:12" s="8" customFormat="1" ht="21.75" customHeight="1">
      <c r="A69" s="1">
        <v>71</v>
      </c>
      <c r="B69" s="106" t="s">
        <v>61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2"/>
    </row>
    <row r="70" spans="1:12" s="8" customFormat="1" ht="78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6.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119" t="s">
        <v>70</v>
      </c>
      <c r="C72" s="122" t="s">
        <v>12</v>
      </c>
      <c r="D72" s="1" t="s">
        <v>77</v>
      </c>
      <c r="E72" s="1" t="s">
        <v>68</v>
      </c>
      <c r="F72" s="42" t="s">
        <v>30</v>
      </c>
      <c r="G72" s="80">
        <f aca="true" t="shared" si="12" ref="G72:L72">G73</f>
        <v>173.29</v>
      </c>
      <c r="H72" s="80">
        <f t="shared" si="12"/>
        <v>20000</v>
      </c>
      <c r="I72" s="80">
        <f t="shared" si="12"/>
        <v>1000</v>
      </c>
      <c r="J72" s="80">
        <f t="shared" si="12"/>
        <v>1000</v>
      </c>
      <c r="K72" s="80">
        <f t="shared" si="12"/>
        <v>1000</v>
      </c>
      <c r="L72" s="80">
        <f t="shared" si="12"/>
        <v>10000</v>
      </c>
    </row>
    <row r="73" spans="1:12" s="27" customFormat="1" ht="31.5" customHeight="1">
      <c r="A73" s="1">
        <v>85</v>
      </c>
      <c r="B73" s="121"/>
      <c r="C73" s="124"/>
      <c r="D73" s="1" t="s">
        <v>102</v>
      </c>
      <c r="E73" s="48" t="s">
        <v>7</v>
      </c>
      <c r="F73" s="42" t="s">
        <v>30</v>
      </c>
      <c r="G73" s="42">
        <v>173.29</v>
      </c>
      <c r="H73" s="41">
        <v>20000</v>
      </c>
      <c r="I73" s="41">
        <v>1000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3" ref="G74:L74">G72</f>
        <v>173.29</v>
      </c>
      <c r="H74" s="44">
        <f t="shared" si="13"/>
        <v>20000</v>
      </c>
      <c r="I74" s="44">
        <f t="shared" si="13"/>
        <v>1000</v>
      </c>
      <c r="J74" s="44">
        <f t="shared" si="13"/>
        <v>1000</v>
      </c>
      <c r="K74" s="44">
        <f t="shared" si="13"/>
        <v>1000</v>
      </c>
      <c r="L74" s="44">
        <f t="shared" si="13"/>
        <v>10000</v>
      </c>
    </row>
    <row r="75" spans="1:12" s="35" customFormat="1" ht="21.75" customHeight="1">
      <c r="A75" s="34"/>
      <c r="B75" s="128" t="s">
        <v>74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30"/>
    </row>
    <row r="76" spans="1:12" s="35" customFormat="1" ht="36" customHeight="1">
      <c r="A76" s="34"/>
      <c r="B76" s="131" t="s">
        <v>62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3"/>
    </row>
    <row r="77" spans="1:12" s="36" customFormat="1" ht="78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8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08.75">
      <c r="A78" s="5"/>
      <c r="B78" s="37" t="s">
        <v>46</v>
      </c>
      <c r="C78" s="1" t="s">
        <v>25</v>
      </c>
      <c r="D78" s="1"/>
      <c r="E78" s="40" t="s">
        <v>117</v>
      </c>
      <c r="F78" s="40">
        <v>1015</v>
      </c>
      <c r="G78" s="48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134" t="s">
        <v>47</v>
      </c>
      <c r="C79" s="122" t="s">
        <v>25</v>
      </c>
      <c r="D79" s="1" t="s">
        <v>77</v>
      </c>
      <c r="E79" s="1" t="s">
        <v>68</v>
      </c>
      <c r="F79" s="42" t="s">
        <v>30</v>
      </c>
      <c r="G79" s="83">
        <f aca="true" t="shared" si="14" ref="G79:L79">G80</f>
        <v>0</v>
      </c>
      <c r="H79" s="83">
        <f t="shared" si="14"/>
        <v>0</v>
      </c>
      <c r="I79" s="82">
        <f t="shared" si="14"/>
        <v>100000</v>
      </c>
      <c r="J79" s="82">
        <f t="shared" si="14"/>
        <v>100000</v>
      </c>
      <c r="K79" s="82">
        <f t="shared" si="14"/>
        <v>100000</v>
      </c>
      <c r="L79" s="82">
        <f t="shared" si="14"/>
        <v>100000</v>
      </c>
    </row>
    <row r="80" spans="1:12" s="36" customFormat="1" ht="31.5" customHeight="1">
      <c r="A80" s="5"/>
      <c r="B80" s="135"/>
      <c r="C80" s="124"/>
      <c r="D80" s="1" t="s">
        <v>102</v>
      </c>
      <c r="E80" s="48" t="s">
        <v>7</v>
      </c>
      <c r="F80" s="42" t="s">
        <v>30</v>
      </c>
      <c r="G80" s="84">
        <v>0</v>
      </c>
      <c r="H80" s="84">
        <v>0</v>
      </c>
      <c r="I80" s="41">
        <v>100000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95</v>
      </c>
      <c r="C81" s="1"/>
      <c r="D81" s="1"/>
      <c r="E81" s="24" t="s">
        <v>7</v>
      </c>
      <c r="F81" s="33" t="s">
        <v>30</v>
      </c>
      <c r="G81" s="85">
        <f aca="true" t="shared" si="15" ref="G81:L81">G79</f>
        <v>0</v>
      </c>
      <c r="H81" s="85">
        <v>0</v>
      </c>
      <c r="I81" s="44">
        <f t="shared" si="15"/>
        <v>100000</v>
      </c>
      <c r="J81" s="44">
        <f t="shared" si="15"/>
        <v>100000</v>
      </c>
      <c r="K81" s="44">
        <f t="shared" si="15"/>
        <v>100000</v>
      </c>
      <c r="L81" s="44">
        <f t="shared" si="15"/>
        <v>100000</v>
      </c>
    </row>
    <row r="82" spans="1:12" s="88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9" t="s">
        <v>30</v>
      </c>
      <c r="G82" s="86">
        <f aca="true" t="shared" si="16" ref="G82:L82">G47+G53+G67+G74+G81</f>
        <v>83264971.89</v>
      </c>
      <c r="H82" s="87">
        <f t="shared" si="16"/>
        <v>86926452.02000001</v>
      </c>
      <c r="I82" s="87">
        <f t="shared" si="16"/>
        <v>70060844.44</v>
      </c>
      <c r="J82" s="87">
        <f t="shared" si="16"/>
        <v>64690264.13999999</v>
      </c>
      <c r="K82" s="87">
        <f t="shared" si="16"/>
        <v>61846609.6</v>
      </c>
      <c r="L82" s="87">
        <f t="shared" si="16"/>
        <v>57924670</v>
      </c>
    </row>
    <row r="83" spans="1:12" ht="21" customHeight="1">
      <c r="A83" s="19"/>
      <c r="B83" s="136"/>
      <c r="C83" s="122" t="s">
        <v>25</v>
      </c>
      <c r="D83" s="1" t="s">
        <v>77</v>
      </c>
      <c r="E83" s="1" t="s">
        <v>68</v>
      </c>
      <c r="F83" s="42" t="s">
        <v>30</v>
      </c>
      <c r="G83" s="68">
        <f aca="true" t="shared" si="17" ref="G83:L83">G85+G84</f>
        <v>271279.08</v>
      </c>
      <c r="H83" s="68">
        <f t="shared" si="17"/>
        <v>384646.72</v>
      </c>
      <c r="I83" s="68">
        <f t="shared" si="17"/>
        <v>518260.11</v>
      </c>
      <c r="J83" s="68">
        <f t="shared" si="17"/>
        <v>518801.06</v>
      </c>
      <c r="K83" s="68">
        <f t="shared" si="17"/>
        <v>516422.75</v>
      </c>
      <c r="L83" s="68">
        <f t="shared" si="17"/>
        <v>325000</v>
      </c>
    </row>
    <row r="84" spans="1:12" ht="21" customHeight="1">
      <c r="A84" s="19"/>
      <c r="B84" s="138"/>
      <c r="C84" s="123"/>
      <c r="D84" s="1" t="s">
        <v>101</v>
      </c>
      <c r="E84" s="1" t="s">
        <v>68</v>
      </c>
      <c r="F84" s="42" t="s">
        <v>30</v>
      </c>
      <c r="G84" s="68">
        <f aca="true" t="shared" si="18" ref="G84:L84">G26+G42</f>
        <v>120038.81</v>
      </c>
      <c r="H84" s="68">
        <f t="shared" si="18"/>
        <v>179219.72</v>
      </c>
      <c r="I84" s="68">
        <f t="shared" si="18"/>
        <v>178260.11</v>
      </c>
      <c r="J84" s="68">
        <f t="shared" si="18"/>
        <v>178801.06</v>
      </c>
      <c r="K84" s="89">
        <f t="shared" si="18"/>
        <v>176422.75</v>
      </c>
      <c r="L84" s="89">
        <f t="shared" si="18"/>
        <v>0</v>
      </c>
    </row>
    <row r="85" spans="1:12" ht="21" customHeight="1">
      <c r="A85" s="19"/>
      <c r="B85" s="137"/>
      <c r="C85" s="124"/>
      <c r="D85" s="1" t="s">
        <v>102</v>
      </c>
      <c r="E85" s="48" t="s">
        <v>7</v>
      </c>
      <c r="F85" s="42" t="s">
        <v>30</v>
      </c>
      <c r="G85" s="89">
        <f aca="true" t="shared" si="19" ref="G85:L85">G80+G27+G43</f>
        <v>151240.27000000002</v>
      </c>
      <c r="H85" s="89">
        <f t="shared" si="19"/>
        <v>205427</v>
      </c>
      <c r="I85" s="89">
        <f t="shared" si="19"/>
        <v>340000</v>
      </c>
      <c r="J85" s="89">
        <f t="shared" si="19"/>
        <v>340000</v>
      </c>
      <c r="K85" s="89">
        <f t="shared" si="19"/>
        <v>340000</v>
      </c>
      <c r="L85" s="89">
        <f t="shared" si="19"/>
        <v>325000</v>
      </c>
    </row>
    <row r="86" spans="1:12" ht="21" customHeight="1">
      <c r="A86" s="19"/>
      <c r="B86" s="136"/>
      <c r="C86" s="122" t="s">
        <v>108</v>
      </c>
      <c r="D86" s="1" t="s">
        <v>77</v>
      </c>
      <c r="E86" s="1" t="s">
        <v>68</v>
      </c>
      <c r="F86" s="42" t="s">
        <v>30</v>
      </c>
      <c r="G86" s="68">
        <f aca="true" t="shared" si="20" ref="G86:L86">SUM(G87:G88)</f>
        <v>54604120.72</v>
      </c>
      <c r="H86" s="68">
        <f t="shared" si="20"/>
        <v>58435887.46</v>
      </c>
      <c r="I86" s="68">
        <f t="shared" si="20"/>
        <v>47649305</v>
      </c>
      <c r="J86" s="68">
        <f t="shared" si="20"/>
        <v>45088405</v>
      </c>
      <c r="K86" s="68">
        <f t="shared" si="20"/>
        <v>42250505</v>
      </c>
      <c r="L86" s="68">
        <f t="shared" si="20"/>
        <v>39866270</v>
      </c>
    </row>
    <row r="87" spans="1:12" ht="21" customHeight="1">
      <c r="A87" s="19"/>
      <c r="B87" s="138"/>
      <c r="C87" s="123"/>
      <c r="D87" s="1" t="s">
        <v>101</v>
      </c>
      <c r="E87" s="1" t="s">
        <v>68</v>
      </c>
      <c r="F87" s="42" t="s">
        <v>30</v>
      </c>
      <c r="G87" s="68">
        <f aca="true" t="shared" si="21" ref="G87:L88">G34</f>
        <v>3795000</v>
      </c>
      <c r="H87" s="68">
        <f t="shared" si="21"/>
        <v>4000470</v>
      </c>
      <c r="I87" s="68">
        <f t="shared" si="21"/>
        <v>3751070</v>
      </c>
      <c r="J87" s="68">
        <f t="shared" si="21"/>
        <v>3979670</v>
      </c>
      <c r="K87" s="68">
        <f t="shared" si="21"/>
        <v>3979670</v>
      </c>
      <c r="L87" s="68">
        <f t="shared" si="21"/>
        <v>4000470</v>
      </c>
    </row>
    <row r="88" spans="1:12" ht="21" customHeight="1">
      <c r="A88" s="19"/>
      <c r="B88" s="137"/>
      <c r="C88" s="124"/>
      <c r="D88" s="1" t="s">
        <v>102</v>
      </c>
      <c r="E88" s="48" t="s">
        <v>7</v>
      </c>
      <c r="F88" s="42" t="s">
        <v>30</v>
      </c>
      <c r="G88" s="69">
        <f t="shared" si="21"/>
        <v>50809120.72</v>
      </c>
      <c r="H88" s="69">
        <f t="shared" si="21"/>
        <v>54435417.46</v>
      </c>
      <c r="I88" s="69">
        <f t="shared" si="21"/>
        <v>43898235</v>
      </c>
      <c r="J88" s="69">
        <f t="shared" si="21"/>
        <v>41108735</v>
      </c>
      <c r="K88" s="69">
        <f t="shared" si="21"/>
        <v>38270835</v>
      </c>
      <c r="L88" s="69">
        <f t="shared" si="21"/>
        <v>35865800</v>
      </c>
    </row>
    <row r="89" spans="1:12" ht="21" customHeight="1">
      <c r="A89" s="19"/>
      <c r="B89" s="136"/>
      <c r="C89" s="122" t="s">
        <v>12</v>
      </c>
      <c r="D89" s="1" t="s">
        <v>77</v>
      </c>
      <c r="E89" s="1" t="s">
        <v>68</v>
      </c>
      <c r="F89" s="42" t="s">
        <v>30</v>
      </c>
      <c r="G89" s="69">
        <f aca="true" t="shared" si="22" ref="G89:L89">SUM(G90:G92)</f>
        <v>27128337.29</v>
      </c>
      <c r="H89" s="69">
        <f t="shared" si="22"/>
        <v>26857021.130000003</v>
      </c>
      <c r="I89" s="69">
        <f t="shared" si="22"/>
        <v>21593279.33</v>
      </c>
      <c r="J89" s="69">
        <f t="shared" si="22"/>
        <v>19083058.080000002</v>
      </c>
      <c r="K89" s="69">
        <f t="shared" si="22"/>
        <v>19079681.85</v>
      </c>
      <c r="L89" s="69">
        <f t="shared" si="22"/>
        <v>17703400</v>
      </c>
    </row>
    <row r="90" spans="1:12" ht="21" customHeight="1">
      <c r="A90" s="19"/>
      <c r="B90" s="138"/>
      <c r="C90" s="123"/>
      <c r="D90" s="1" t="s">
        <v>101</v>
      </c>
      <c r="E90" s="1" t="s">
        <v>68</v>
      </c>
      <c r="F90" s="42" t="s">
        <v>30</v>
      </c>
      <c r="G90" s="69">
        <f aca="true" t="shared" si="23" ref="G90:L90">G29+G45</f>
        <v>133207.62</v>
      </c>
      <c r="H90" s="69">
        <f t="shared" si="23"/>
        <v>194800</v>
      </c>
      <c r="I90" s="69">
        <f t="shared" si="23"/>
        <v>246168.72</v>
      </c>
      <c r="J90" s="69">
        <f t="shared" si="23"/>
        <v>246915.76</v>
      </c>
      <c r="K90" s="89">
        <f t="shared" si="23"/>
        <v>243631.41999999998</v>
      </c>
      <c r="L90" s="89">
        <f t="shared" si="23"/>
        <v>0</v>
      </c>
    </row>
    <row r="91" spans="1:12" ht="21" customHeight="1">
      <c r="A91" s="19"/>
      <c r="B91" s="138"/>
      <c r="C91" s="123"/>
      <c r="D91" s="1" t="s">
        <v>102</v>
      </c>
      <c r="E91" s="48" t="s">
        <v>7</v>
      </c>
      <c r="F91" s="42" t="s">
        <v>30</v>
      </c>
      <c r="G91" s="69">
        <f aca="true" t="shared" si="24" ref="G91:L91">G30+G37+G46+G62+G73</f>
        <v>25015129.669999998</v>
      </c>
      <c r="H91" s="69">
        <f t="shared" si="24"/>
        <v>25298131.130000003</v>
      </c>
      <c r="I91" s="69">
        <f>I30+I37+I46+I62+I73+I65</f>
        <v>19889520.61</v>
      </c>
      <c r="J91" s="69">
        <f>J30+J37+J46+J62+J73+J65</f>
        <v>17361552.32</v>
      </c>
      <c r="K91" s="69">
        <f>K30+K37+K46+K62+K73+K65</f>
        <v>17361460.43</v>
      </c>
      <c r="L91" s="69">
        <f t="shared" si="24"/>
        <v>16403400</v>
      </c>
    </row>
    <row r="92" spans="1:12" ht="21" customHeight="1">
      <c r="A92" s="19"/>
      <c r="B92" s="137"/>
      <c r="C92" s="124"/>
      <c r="D92" s="1" t="s">
        <v>104</v>
      </c>
      <c r="E92" s="1" t="s">
        <v>7</v>
      </c>
      <c r="F92" s="49" t="s">
        <v>30</v>
      </c>
      <c r="G92" s="70">
        <f aca="true" t="shared" si="25" ref="G92:L92">G63</f>
        <v>1980000</v>
      </c>
      <c r="H92" s="70">
        <f t="shared" si="25"/>
        <v>1364090</v>
      </c>
      <c r="I92" s="70">
        <f>I63+I66</f>
        <v>1457590</v>
      </c>
      <c r="J92" s="70">
        <f>J63+J66</f>
        <v>1474590</v>
      </c>
      <c r="K92" s="70">
        <f>K63+K66</f>
        <v>1474590</v>
      </c>
      <c r="L92" s="70">
        <f t="shared" si="25"/>
        <v>1300000</v>
      </c>
    </row>
    <row r="93" spans="1:12" ht="18.75" customHeight="1">
      <c r="A93" s="19"/>
      <c r="B93" s="136"/>
      <c r="C93" s="122" t="s">
        <v>105</v>
      </c>
      <c r="D93" s="1" t="s">
        <v>77</v>
      </c>
      <c r="E93" s="1" t="s">
        <v>68</v>
      </c>
      <c r="F93" s="42" t="s">
        <v>30</v>
      </c>
      <c r="G93" s="70">
        <f aca="true" t="shared" si="26" ref="G93:L93">G94</f>
        <v>736234.8</v>
      </c>
      <c r="H93" s="70">
        <f t="shared" si="26"/>
        <v>748896.71</v>
      </c>
      <c r="I93" s="89">
        <f t="shared" si="26"/>
        <v>0</v>
      </c>
      <c r="J93" s="89">
        <f t="shared" si="26"/>
        <v>0</v>
      </c>
      <c r="K93" s="89">
        <f t="shared" si="26"/>
        <v>0</v>
      </c>
      <c r="L93" s="89">
        <f t="shared" si="26"/>
        <v>0</v>
      </c>
    </row>
    <row r="94" spans="1:12" ht="18.75" customHeight="1">
      <c r="A94" s="19"/>
      <c r="B94" s="137"/>
      <c r="C94" s="124"/>
      <c r="D94" s="1" t="s">
        <v>102</v>
      </c>
      <c r="E94" s="48" t="s">
        <v>7</v>
      </c>
      <c r="F94" s="42" t="s">
        <v>30</v>
      </c>
      <c r="G94" s="70">
        <f aca="true" t="shared" si="27" ref="G94:L94">G39</f>
        <v>736234.8</v>
      </c>
      <c r="H94" s="70">
        <f t="shared" si="27"/>
        <v>748896.71</v>
      </c>
      <c r="I94" s="89">
        <f t="shared" si="27"/>
        <v>0</v>
      </c>
      <c r="J94" s="89">
        <f t="shared" si="27"/>
        <v>0</v>
      </c>
      <c r="K94" s="89">
        <f t="shared" si="27"/>
        <v>0</v>
      </c>
      <c r="L94" s="89">
        <f t="shared" si="27"/>
        <v>0</v>
      </c>
    </row>
    <row r="95" spans="1:12" ht="33" customHeight="1">
      <c r="A95" s="19"/>
      <c r="B95" s="136"/>
      <c r="C95" s="122" t="s">
        <v>26</v>
      </c>
      <c r="D95" s="1" t="s">
        <v>77</v>
      </c>
      <c r="E95" s="1" t="s">
        <v>7</v>
      </c>
      <c r="F95" s="49" t="s">
        <v>30</v>
      </c>
      <c r="G95" s="70">
        <f aca="true" t="shared" si="28" ref="G95:L95">G96</f>
        <v>525000</v>
      </c>
      <c r="H95" s="70">
        <f t="shared" si="28"/>
        <v>500000</v>
      </c>
      <c r="I95" s="70">
        <f t="shared" si="28"/>
        <v>300000</v>
      </c>
      <c r="J95" s="94">
        <f t="shared" si="28"/>
        <v>0</v>
      </c>
      <c r="K95" s="94">
        <f t="shared" si="28"/>
        <v>0</v>
      </c>
      <c r="L95" s="70">
        <f t="shared" si="28"/>
        <v>30000</v>
      </c>
    </row>
    <row r="96" spans="1:12" ht="33" customHeight="1">
      <c r="A96" s="18"/>
      <c r="B96" s="137"/>
      <c r="C96" s="124"/>
      <c r="D96" s="1" t="s">
        <v>102</v>
      </c>
      <c r="E96" s="1" t="s">
        <v>7</v>
      </c>
      <c r="F96" s="49" t="s">
        <v>30</v>
      </c>
      <c r="G96" s="71">
        <f aca="true" t="shared" si="29" ref="G96:L96">G52</f>
        <v>525000</v>
      </c>
      <c r="H96" s="50">
        <f t="shared" si="29"/>
        <v>500000</v>
      </c>
      <c r="I96" s="50">
        <f t="shared" si="29"/>
        <v>300000</v>
      </c>
      <c r="J96" s="95">
        <f t="shared" si="29"/>
        <v>0</v>
      </c>
      <c r="K96" s="95">
        <f t="shared" si="29"/>
        <v>0</v>
      </c>
      <c r="L96" s="50">
        <f t="shared" si="29"/>
        <v>30000</v>
      </c>
    </row>
    <row r="98" spans="7:12" ht="15">
      <c r="G98" s="90"/>
      <c r="H98" s="90"/>
      <c r="I98" s="90"/>
      <c r="J98" s="90"/>
      <c r="K98" s="90"/>
      <c r="L98" s="90"/>
    </row>
    <row r="99" spans="3:12" ht="15">
      <c r="C99" s="8" t="s">
        <v>107</v>
      </c>
      <c r="D99" s="1" t="s">
        <v>102</v>
      </c>
      <c r="G99" s="91">
        <f aca="true" t="shared" si="30" ref="G99:L99">G85+G88+G91+G94+G96</f>
        <v>77236725.46</v>
      </c>
      <c r="H99" s="91">
        <f t="shared" si="30"/>
        <v>81187872.3</v>
      </c>
      <c r="I99" s="91">
        <f t="shared" si="30"/>
        <v>64427755.61</v>
      </c>
      <c r="J99" s="91">
        <f t="shared" si="30"/>
        <v>58810287.32</v>
      </c>
      <c r="K99" s="91">
        <f t="shared" si="30"/>
        <v>55972295.43</v>
      </c>
      <c r="L99" s="91">
        <f t="shared" si="30"/>
        <v>52624200</v>
      </c>
    </row>
    <row r="100" spans="4:12" ht="15">
      <c r="D100" s="1" t="s">
        <v>101</v>
      </c>
      <c r="G100" s="91">
        <f aca="true" t="shared" si="31" ref="G100:L100">G84+G87+G90</f>
        <v>4048246.43</v>
      </c>
      <c r="H100" s="91">
        <f t="shared" si="31"/>
        <v>4374489.720000001</v>
      </c>
      <c r="I100" s="91">
        <f t="shared" si="31"/>
        <v>4175498.83</v>
      </c>
      <c r="J100" s="91">
        <f t="shared" si="31"/>
        <v>4405386.82</v>
      </c>
      <c r="K100" s="91">
        <f t="shared" si="31"/>
        <v>4399724.17</v>
      </c>
      <c r="L100" s="91">
        <f t="shared" si="31"/>
        <v>4000470</v>
      </c>
    </row>
    <row r="101" spans="4:12" ht="30.75">
      <c r="D101" s="1" t="s">
        <v>104</v>
      </c>
      <c r="G101" s="91">
        <f aca="true" t="shared" si="32" ref="G101:L101">G92</f>
        <v>1980000</v>
      </c>
      <c r="H101" s="91">
        <f t="shared" si="32"/>
        <v>1364090</v>
      </c>
      <c r="I101" s="91">
        <f t="shared" si="32"/>
        <v>1457590</v>
      </c>
      <c r="J101" s="91">
        <f t="shared" si="32"/>
        <v>1474590</v>
      </c>
      <c r="K101" s="91">
        <f t="shared" si="32"/>
        <v>1474590</v>
      </c>
      <c r="L101" s="91">
        <f t="shared" si="32"/>
        <v>1300000</v>
      </c>
    </row>
    <row r="104" spans="3:12" ht="15">
      <c r="C104" t="s">
        <v>106</v>
      </c>
      <c r="D104" s="1" t="s">
        <v>102</v>
      </c>
      <c r="G104" s="90">
        <f aca="true" t="shared" si="33" ref="G104:L104">G27+G30+G35+G37+G39+G43+G46</f>
        <v>59290594.74</v>
      </c>
      <c r="H104" s="90">
        <f t="shared" si="33"/>
        <v>59670021.52</v>
      </c>
      <c r="I104" s="90">
        <f t="shared" si="33"/>
        <v>44408235</v>
      </c>
      <c r="J104" s="90">
        <f t="shared" si="33"/>
        <v>41618735</v>
      </c>
      <c r="K104" s="90">
        <f t="shared" si="33"/>
        <v>38780835</v>
      </c>
      <c r="L104" s="90">
        <f t="shared" si="33"/>
        <v>36340800</v>
      </c>
    </row>
    <row r="105" spans="4:12" ht="15">
      <c r="D105" s="1" t="s">
        <v>101</v>
      </c>
      <c r="G105" s="90">
        <f aca="true" t="shared" si="34" ref="G105:L105">G26+G29+G34+G42+G45</f>
        <v>4048246.4299999997</v>
      </c>
      <c r="H105" s="90">
        <f t="shared" si="34"/>
        <v>4374489.72</v>
      </c>
      <c r="I105" s="90">
        <f t="shared" si="34"/>
        <v>4175498.83</v>
      </c>
      <c r="J105" s="90">
        <f t="shared" si="34"/>
        <v>4405386.82</v>
      </c>
      <c r="K105" s="90">
        <f t="shared" si="34"/>
        <v>4399724.17</v>
      </c>
      <c r="L105" s="90">
        <f t="shared" si="34"/>
        <v>4000470</v>
      </c>
    </row>
    <row r="106" ht="30.75">
      <c r="D106" s="1" t="s">
        <v>104</v>
      </c>
    </row>
  </sheetData>
  <sheetProtection/>
  <mergeCells count="55">
    <mergeCell ref="B93:B94"/>
    <mergeCell ref="C93:C94"/>
    <mergeCell ref="B95:B96"/>
    <mergeCell ref="C95:C96"/>
    <mergeCell ref="B83:B85"/>
    <mergeCell ref="C83:C85"/>
    <mergeCell ref="B86:B88"/>
    <mergeCell ref="C86:C88"/>
    <mergeCell ref="B89:B92"/>
    <mergeCell ref="C89:C92"/>
    <mergeCell ref="B72:B73"/>
    <mergeCell ref="C72:C73"/>
    <mergeCell ref="B75:L75"/>
    <mergeCell ref="B76:L76"/>
    <mergeCell ref="B79:B80"/>
    <mergeCell ref="C79:C80"/>
    <mergeCell ref="B54:L54"/>
    <mergeCell ref="B55:L55"/>
    <mergeCell ref="B61:B63"/>
    <mergeCell ref="C61:C63"/>
    <mergeCell ref="B68:L68"/>
    <mergeCell ref="B69:L69"/>
    <mergeCell ref="B64:B66"/>
    <mergeCell ref="C64:C66"/>
    <mergeCell ref="B41:B46"/>
    <mergeCell ref="C41:C43"/>
    <mergeCell ref="C44:C46"/>
    <mergeCell ref="B48:L48"/>
    <mergeCell ref="B49:L49"/>
    <mergeCell ref="B51:B52"/>
    <mergeCell ref="C51:C52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70" zoomScaleNormal="70" zoomScalePageLayoutView="0" workbookViewId="0" topLeftCell="B1">
      <selection activeCell="E75" sqref="E75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96" t="s">
        <v>94</v>
      </c>
      <c r="G1" s="96"/>
      <c r="H1" s="96"/>
      <c r="I1" s="96"/>
      <c r="J1" s="96"/>
      <c r="K1" s="96"/>
      <c r="L1" s="96"/>
    </row>
    <row r="2" spans="1:12" ht="22.5" customHeight="1">
      <c r="A2" s="7"/>
      <c r="B2" s="15"/>
      <c r="C2" s="16"/>
      <c r="D2" s="16"/>
      <c r="E2" s="16"/>
      <c r="F2" s="97"/>
      <c r="G2" s="98"/>
      <c r="H2" s="98"/>
      <c r="I2" s="98"/>
      <c r="J2" s="98"/>
      <c r="K2" s="98"/>
      <c r="L2" s="98"/>
    </row>
    <row r="3" spans="1:12" ht="49.5" customHeight="1">
      <c r="A3" s="99" t="s">
        <v>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2.5" customHeight="1">
      <c r="A4" s="10"/>
      <c r="B4" s="11"/>
      <c r="C4" s="9"/>
      <c r="D4" s="9"/>
      <c r="E4" s="9"/>
      <c r="F4" s="9"/>
      <c r="G4" s="9"/>
      <c r="H4" s="100"/>
      <c r="I4" s="100"/>
      <c r="J4" s="100"/>
      <c r="L4" s="67" t="s">
        <v>10</v>
      </c>
    </row>
    <row r="5" spans="1:12" ht="15" customHeight="1">
      <c r="A5" s="101" t="s">
        <v>0</v>
      </c>
      <c r="B5" s="102" t="s">
        <v>98</v>
      </c>
      <c r="C5" s="103" t="s">
        <v>99</v>
      </c>
      <c r="D5" s="103" t="s">
        <v>100</v>
      </c>
      <c r="E5" s="106" t="s">
        <v>6</v>
      </c>
      <c r="F5" s="106" t="s">
        <v>67</v>
      </c>
      <c r="G5" s="108"/>
      <c r="H5" s="108"/>
      <c r="I5" s="108"/>
      <c r="J5" s="108"/>
      <c r="K5" s="108"/>
      <c r="L5" s="102"/>
    </row>
    <row r="6" spans="1:12" s="8" customFormat="1" ht="120.75" customHeight="1">
      <c r="A6" s="101"/>
      <c r="B6" s="102"/>
      <c r="C6" s="104"/>
      <c r="D6" s="105"/>
      <c r="E6" s="107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</row>
    <row r="8" spans="1:12" s="8" customFormat="1" ht="30" customHeight="1">
      <c r="A8" s="1">
        <v>1</v>
      </c>
      <c r="B8" s="109" t="s">
        <v>51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106" t="s">
        <v>115</v>
      </c>
      <c r="C12" s="108"/>
      <c r="D12" s="108"/>
      <c r="E12" s="108"/>
      <c r="F12" s="108"/>
      <c r="G12" s="112"/>
      <c r="H12" s="112"/>
      <c r="I12" s="112"/>
      <c r="J12" s="113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109" t="s">
        <v>50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109" t="s">
        <v>116</v>
      </c>
      <c r="C18" s="110"/>
      <c r="D18" s="110"/>
      <c r="E18" s="110"/>
      <c r="F18" s="110"/>
      <c r="G18" s="114"/>
      <c r="H18" s="114"/>
      <c r="I18" s="114"/>
      <c r="J18" s="115"/>
      <c r="K18" s="32"/>
      <c r="L18" s="32"/>
    </row>
    <row r="19" spans="1:12" s="15" customFormat="1" ht="96" customHeight="1">
      <c r="A19" s="1"/>
      <c r="B19" s="4" t="s">
        <v>114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110</v>
      </c>
      <c r="C20" s="1" t="s">
        <v>12</v>
      </c>
      <c r="D20" s="1"/>
      <c r="E20" s="1" t="s">
        <v>109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116" t="s">
        <v>35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12" s="8" customFormat="1" ht="36" customHeight="1">
      <c r="A23" s="1">
        <v>24</v>
      </c>
      <c r="B23" s="109" t="s">
        <v>57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1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119" t="s">
        <v>20</v>
      </c>
      <c r="C25" s="122" t="s">
        <v>25</v>
      </c>
      <c r="D25" s="1" t="s">
        <v>77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142333</v>
      </c>
      <c r="J25" s="42">
        <f t="shared" si="0"/>
        <v>142333</v>
      </c>
      <c r="K25" s="42">
        <f t="shared" si="0"/>
        <v>80000</v>
      </c>
      <c r="L25" s="42">
        <f t="shared" si="0"/>
        <v>80000</v>
      </c>
    </row>
    <row r="26" spans="1:12" s="8" customFormat="1" ht="21.75" customHeight="1">
      <c r="A26" s="1"/>
      <c r="B26" s="120"/>
      <c r="C26" s="123"/>
      <c r="D26" s="1" t="s">
        <v>101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62333</v>
      </c>
      <c r="J26" s="41">
        <v>62333</v>
      </c>
      <c r="K26" s="79">
        <v>0</v>
      </c>
      <c r="L26" s="79">
        <v>0</v>
      </c>
    </row>
    <row r="27" spans="1:12" s="8" customFormat="1" ht="21.75" customHeight="1">
      <c r="A27" s="1"/>
      <c r="B27" s="120"/>
      <c r="C27" s="124"/>
      <c r="D27" s="1" t="s">
        <v>102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80000</v>
      </c>
      <c r="J27" s="41">
        <v>80000</v>
      </c>
      <c r="K27" s="41">
        <v>80000</v>
      </c>
      <c r="L27" s="41">
        <v>80000</v>
      </c>
    </row>
    <row r="28" spans="1:12" s="8" customFormat="1" ht="21.75" customHeight="1">
      <c r="A28" s="1"/>
      <c r="B28" s="120"/>
      <c r="C28" s="122" t="s">
        <v>11</v>
      </c>
      <c r="D28" s="1" t="s">
        <v>77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124544</v>
      </c>
      <c r="I28" s="42">
        <f t="shared" si="1"/>
        <v>124544</v>
      </c>
      <c r="J28" s="42">
        <f t="shared" si="1"/>
        <v>124544</v>
      </c>
      <c r="K28" s="42">
        <f t="shared" si="1"/>
        <v>70000</v>
      </c>
      <c r="L28" s="42">
        <f t="shared" si="1"/>
        <v>70000</v>
      </c>
    </row>
    <row r="29" spans="1:12" s="8" customFormat="1" ht="21.75" customHeight="1">
      <c r="A29" s="1"/>
      <c r="B29" s="120"/>
      <c r="C29" s="123"/>
      <c r="D29" s="1" t="s">
        <v>101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54544</v>
      </c>
      <c r="J29" s="41">
        <v>54544</v>
      </c>
      <c r="K29" s="79">
        <v>0</v>
      </c>
      <c r="L29" s="79">
        <v>0</v>
      </c>
    </row>
    <row r="30" spans="1:12" s="8" customFormat="1" ht="21.75" customHeight="1">
      <c r="A30" s="1">
        <v>26</v>
      </c>
      <c r="B30" s="121"/>
      <c r="C30" s="124"/>
      <c r="D30" s="1" t="s">
        <v>102</v>
      </c>
      <c r="E30" s="1" t="s">
        <v>68</v>
      </c>
      <c r="F30" s="42" t="s">
        <v>30</v>
      </c>
      <c r="G30" s="42">
        <v>66706.39</v>
      </c>
      <c r="H30" s="41">
        <v>70000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109" t="s">
        <v>58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8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119" t="s">
        <v>103</v>
      </c>
      <c r="C33" s="122" t="s">
        <v>108</v>
      </c>
      <c r="D33" s="1" t="s">
        <v>77</v>
      </c>
      <c r="E33" s="48" t="s">
        <v>7</v>
      </c>
      <c r="F33" s="42" t="s">
        <v>30</v>
      </c>
      <c r="G33" s="78">
        <f aca="true" t="shared" si="2" ref="G33:L33">G34+G35</f>
        <v>54604120.72</v>
      </c>
      <c r="H33" s="78">
        <f t="shared" si="2"/>
        <v>56054747</v>
      </c>
      <c r="I33" s="78">
        <f t="shared" si="2"/>
        <v>42721885</v>
      </c>
      <c r="J33" s="78">
        <f t="shared" si="2"/>
        <v>42144090</v>
      </c>
      <c r="K33" s="78">
        <f t="shared" si="2"/>
        <v>39866270</v>
      </c>
      <c r="L33" s="78">
        <f t="shared" si="2"/>
        <v>39866270</v>
      </c>
    </row>
    <row r="34" spans="1:12" s="8" customFormat="1" ht="21.75" customHeight="1">
      <c r="A34" s="1"/>
      <c r="B34" s="120"/>
      <c r="C34" s="123"/>
      <c r="D34" s="1" t="s">
        <v>101</v>
      </c>
      <c r="E34" s="48" t="s">
        <v>7</v>
      </c>
      <c r="F34" s="42" t="s">
        <v>30</v>
      </c>
      <c r="G34" s="42">
        <v>3795000</v>
      </c>
      <c r="H34" s="42">
        <v>4000470</v>
      </c>
      <c r="I34" s="42">
        <v>4000470</v>
      </c>
      <c r="J34" s="42">
        <v>4000470</v>
      </c>
      <c r="K34" s="42">
        <v>4000470</v>
      </c>
      <c r="L34" s="42">
        <v>4000470</v>
      </c>
    </row>
    <row r="35" spans="1:12" s="8" customFormat="1" ht="21.75" customHeight="1">
      <c r="A35" s="1">
        <v>30</v>
      </c>
      <c r="B35" s="120"/>
      <c r="C35" s="124"/>
      <c r="D35" s="1" t="s">
        <v>102</v>
      </c>
      <c r="E35" s="48" t="s">
        <v>7</v>
      </c>
      <c r="F35" s="42" t="s">
        <v>30</v>
      </c>
      <c r="G35" s="42">
        <v>50809120.72</v>
      </c>
      <c r="H35" s="41">
        <v>52054277</v>
      </c>
      <c r="I35" s="41">
        <v>38721415</v>
      </c>
      <c r="J35" s="41">
        <v>38143620</v>
      </c>
      <c r="K35" s="41">
        <v>35865800</v>
      </c>
      <c r="L35" s="41">
        <v>35865800</v>
      </c>
    </row>
    <row r="36" spans="1:12" s="8" customFormat="1" ht="21.75" customHeight="1">
      <c r="A36" s="1"/>
      <c r="B36" s="120"/>
      <c r="C36" s="122" t="s">
        <v>11</v>
      </c>
      <c r="D36" s="1" t="s">
        <v>77</v>
      </c>
      <c r="E36" s="48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3001620</v>
      </c>
      <c r="I36" s="84">
        <f t="shared" si="3"/>
        <v>0</v>
      </c>
      <c r="J36" s="84">
        <f t="shared" si="3"/>
        <v>0</v>
      </c>
      <c r="K36" s="84">
        <f t="shared" si="3"/>
        <v>0</v>
      </c>
      <c r="L36" s="84">
        <f t="shared" si="3"/>
        <v>0</v>
      </c>
    </row>
    <row r="37" spans="1:12" s="8" customFormat="1" ht="21.75" customHeight="1">
      <c r="A37" s="1"/>
      <c r="B37" s="120"/>
      <c r="C37" s="124"/>
      <c r="D37" s="1" t="s">
        <v>102</v>
      </c>
      <c r="E37" s="48" t="s">
        <v>7</v>
      </c>
      <c r="F37" s="42" t="s">
        <v>30</v>
      </c>
      <c r="G37" s="42">
        <v>7435198.13</v>
      </c>
      <c r="H37" s="41">
        <v>3001620</v>
      </c>
      <c r="I37" s="79">
        <v>0</v>
      </c>
      <c r="J37" s="79">
        <v>0</v>
      </c>
      <c r="K37" s="79">
        <v>0</v>
      </c>
      <c r="L37" s="79">
        <v>0</v>
      </c>
    </row>
    <row r="38" spans="1:12" s="8" customFormat="1" ht="21.75" customHeight="1">
      <c r="A38" s="1"/>
      <c r="B38" s="120"/>
      <c r="C38" s="122" t="s">
        <v>105</v>
      </c>
      <c r="D38" s="1" t="s">
        <v>77</v>
      </c>
      <c r="E38" s="48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573776</v>
      </c>
      <c r="I38" s="84">
        <f t="shared" si="4"/>
        <v>0</v>
      </c>
      <c r="J38" s="84">
        <f t="shared" si="4"/>
        <v>0</v>
      </c>
      <c r="K38" s="84">
        <f t="shared" si="4"/>
        <v>0</v>
      </c>
      <c r="L38" s="84">
        <f t="shared" si="4"/>
        <v>0</v>
      </c>
    </row>
    <row r="39" spans="1:12" s="8" customFormat="1" ht="21.75" customHeight="1">
      <c r="A39" s="1"/>
      <c r="B39" s="121"/>
      <c r="C39" s="124"/>
      <c r="D39" s="1" t="s">
        <v>102</v>
      </c>
      <c r="E39" s="48" t="s">
        <v>7</v>
      </c>
      <c r="F39" s="42" t="s">
        <v>30</v>
      </c>
      <c r="G39" s="42">
        <v>736234.8</v>
      </c>
      <c r="H39" s="41">
        <v>573776</v>
      </c>
      <c r="I39" s="79">
        <v>0</v>
      </c>
      <c r="J39" s="79">
        <v>0</v>
      </c>
      <c r="K39" s="79">
        <v>0</v>
      </c>
      <c r="L39" s="79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8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119" t="s">
        <v>44</v>
      </c>
      <c r="C41" s="122" t="s">
        <v>25</v>
      </c>
      <c r="D41" s="1" t="s">
        <v>77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267911.6</v>
      </c>
      <c r="J41" s="42">
        <f t="shared" si="5"/>
        <v>269014.67</v>
      </c>
      <c r="K41" s="42">
        <f t="shared" si="5"/>
        <v>145000</v>
      </c>
      <c r="L41" s="42">
        <f t="shared" si="5"/>
        <v>145000</v>
      </c>
    </row>
    <row r="42" spans="1:12" s="8" customFormat="1" ht="20.25" customHeight="1">
      <c r="A42" s="1"/>
      <c r="B42" s="120"/>
      <c r="C42" s="123"/>
      <c r="D42" s="1" t="s">
        <v>101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117911.6</v>
      </c>
      <c r="J42" s="41">
        <v>119014.67</v>
      </c>
      <c r="K42" s="79">
        <v>0</v>
      </c>
      <c r="L42" s="79">
        <v>0</v>
      </c>
    </row>
    <row r="43" spans="1:12" s="8" customFormat="1" ht="20.25" customHeight="1">
      <c r="A43" s="1"/>
      <c r="B43" s="120"/>
      <c r="C43" s="124"/>
      <c r="D43" s="1" t="s">
        <v>102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145000</v>
      </c>
      <c r="L43" s="41">
        <v>145000</v>
      </c>
    </row>
    <row r="44" spans="1:12" s="8" customFormat="1" ht="20.25" customHeight="1">
      <c r="A44" s="1"/>
      <c r="B44" s="120"/>
      <c r="C44" s="122" t="s">
        <v>11</v>
      </c>
      <c r="D44" s="1" t="s">
        <v>77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320256</v>
      </c>
      <c r="I44" s="42">
        <f t="shared" si="6"/>
        <v>320256</v>
      </c>
      <c r="J44" s="42">
        <f t="shared" si="6"/>
        <v>320256</v>
      </c>
      <c r="K44" s="42">
        <f t="shared" si="6"/>
        <v>180000</v>
      </c>
      <c r="L44" s="42">
        <f t="shared" si="6"/>
        <v>180000</v>
      </c>
    </row>
    <row r="45" spans="1:12" s="8" customFormat="1" ht="20.25" customHeight="1">
      <c r="A45" s="1"/>
      <c r="B45" s="120"/>
      <c r="C45" s="123"/>
      <c r="D45" s="1" t="s">
        <v>101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140256</v>
      </c>
      <c r="J45" s="41">
        <v>140256</v>
      </c>
      <c r="K45" s="79">
        <v>0</v>
      </c>
      <c r="L45" s="79">
        <v>0</v>
      </c>
    </row>
    <row r="46" spans="1:12" s="8" customFormat="1" ht="20.25" customHeight="1">
      <c r="A46" s="1"/>
      <c r="B46" s="121"/>
      <c r="C46" s="124"/>
      <c r="D46" s="1" t="s">
        <v>102</v>
      </c>
      <c r="E46" s="1" t="s">
        <v>68</v>
      </c>
      <c r="F46" s="42" t="s">
        <v>30</v>
      </c>
      <c r="G46" s="42">
        <v>92094.43</v>
      </c>
      <c r="H46" s="42">
        <v>180000</v>
      </c>
      <c r="I46" s="42">
        <v>180000</v>
      </c>
      <c r="J46" s="42">
        <v>180000</v>
      </c>
      <c r="K46" s="42">
        <v>180000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60459589.72</v>
      </c>
      <c r="I47" s="44">
        <f t="shared" si="7"/>
        <v>43576929.6</v>
      </c>
      <c r="J47" s="44">
        <f t="shared" si="7"/>
        <v>43000237.67</v>
      </c>
      <c r="K47" s="44">
        <f t="shared" si="7"/>
        <v>40341270</v>
      </c>
      <c r="L47" s="44">
        <f t="shared" si="7"/>
        <v>40341270</v>
      </c>
    </row>
    <row r="48" spans="1:12" s="8" customFormat="1" ht="27.75" customHeight="1">
      <c r="A48" s="1">
        <v>40</v>
      </c>
      <c r="B48" s="116" t="s">
        <v>72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2" s="8" customFormat="1" ht="25.5" customHeight="1">
      <c r="A49" s="1">
        <v>43</v>
      </c>
      <c r="B49" s="109" t="s">
        <v>59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1"/>
    </row>
    <row r="50" spans="1:12" s="8" customFormat="1" ht="80.25" customHeight="1">
      <c r="A50" s="1">
        <v>44</v>
      </c>
      <c r="B50" s="3" t="s">
        <v>111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119" t="s">
        <v>34</v>
      </c>
      <c r="C51" s="122" t="s">
        <v>26</v>
      </c>
      <c r="D51" s="1" t="s">
        <v>77</v>
      </c>
      <c r="E51" s="1" t="s">
        <v>68</v>
      </c>
      <c r="F51" s="42" t="s">
        <v>30</v>
      </c>
      <c r="G51" s="80">
        <f aca="true" t="shared" si="8" ref="G51:L51">G52</f>
        <v>525000</v>
      </c>
      <c r="H51" s="80">
        <f t="shared" si="8"/>
        <v>480000</v>
      </c>
      <c r="I51" s="80">
        <f t="shared" si="8"/>
        <v>280000</v>
      </c>
      <c r="J51" s="80">
        <f t="shared" si="8"/>
        <v>280000</v>
      </c>
      <c r="K51" s="80">
        <f t="shared" si="8"/>
        <v>30000</v>
      </c>
      <c r="L51" s="80">
        <f t="shared" si="8"/>
        <v>30000</v>
      </c>
    </row>
    <row r="52" spans="1:12" s="8" customFormat="1" ht="76.5" customHeight="1">
      <c r="A52" s="1">
        <v>45</v>
      </c>
      <c r="B52" s="121"/>
      <c r="C52" s="124"/>
      <c r="D52" s="1" t="s">
        <v>102</v>
      </c>
      <c r="E52" s="48" t="s">
        <v>7</v>
      </c>
      <c r="F52" s="42" t="s">
        <v>30</v>
      </c>
      <c r="G52" s="42">
        <v>525000</v>
      </c>
      <c r="H52" s="42">
        <v>480000</v>
      </c>
      <c r="I52" s="42">
        <v>280000</v>
      </c>
      <c r="J52" s="42">
        <v>280000</v>
      </c>
      <c r="K52" s="42">
        <v>30000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 t="shared" si="9"/>
        <v>480000</v>
      </c>
      <c r="I53" s="44">
        <f t="shared" si="9"/>
        <v>280000</v>
      </c>
      <c r="J53" s="44">
        <f t="shared" si="9"/>
        <v>280000</v>
      </c>
      <c r="K53" s="44">
        <f t="shared" si="9"/>
        <v>30000</v>
      </c>
      <c r="L53" s="44">
        <f t="shared" si="9"/>
        <v>30000</v>
      </c>
    </row>
    <row r="54" spans="1:12" s="8" customFormat="1" ht="26.25" customHeight="1">
      <c r="A54" s="1">
        <v>48</v>
      </c>
      <c r="B54" s="125" t="s">
        <v>15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7"/>
    </row>
    <row r="55" spans="1:12" s="8" customFormat="1" ht="33.75" customHeight="1">
      <c r="A55" s="1">
        <v>51</v>
      </c>
      <c r="B55" s="109" t="s">
        <v>60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6" spans="1:12" s="8" customFormat="1" ht="54" customHeight="1">
      <c r="A56" s="1">
        <v>52</v>
      </c>
      <c r="B56" s="3" t="s">
        <v>113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112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119" t="s">
        <v>66</v>
      </c>
      <c r="C61" s="122" t="s">
        <v>12</v>
      </c>
      <c r="D61" s="1" t="s">
        <v>77</v>
      </c>
      <c r="E61" s="1" t="s">
        <v>68</v>
      </c>
      <c r="F61" s="42" t="s">
        <v>30</v>
      </c>
      <c r="G61" s="80">
        <f aca="true" t="shared" si="10" ref="G61:L61">SUM(G62:G63)</f>
        <v>19400957.43</v>
      </c>
      <c r="H61" s="80">
        <f t="shared" si="10"/>
        <v>23987611</v>
      </c>
      <c r="I61" s="80">
        <f t="shared" si="10"/>
        <v>18727881</v>
      </c>
      <c r="J61" s="80">
        <f t="shared" si="10"/>
        <v>17785429</v>
      </c>
      <c r="K61" s="80">
        <f t="shared" si="10"/>
        <v>17443400</v>
      </c>
      <c r="L61" s="80">
        <f t="shared" si="10"/>
        <v>17443400</v>
      </c>
    </row>
    <row r="62" spans="1:12" s="8" customFormat="1" ht="33" customHeight="1">
      <c r="A62" s="1"/>
      <c r="B62" s="120"/>
      <c r="C62" s="123"/>
      <c r="D62" s="1" t="s">
        <v>102</v>
      </c>
      <c r="E62" s="48" t="s">
        <v>7</v>
      </c>
      <c r="F62" s="42" t="s">
        <v>30</v>
      </c>
      <c r="G62" s="42">
        <v>17420957.43</v>
      </c>
      <c r="H62" s="41">
        <v>22623521</v>
      </c>
      <c r="I62" s="41">
        <v>17427881</v>
      </c>
      <c r="J62" s="42">
        <v>16485429</v>
      </c>
      <c r="K62" s="42">
        <v>16143400</v>
      </c>
      <c r="L62" s="42">
        <v>16143400</v>
      </c>
    </row>
    <row r="63" spans="1:12" s="27" customFormat="1" ht="33" customHeight="1">
      <c r="A63" s="1">
        <v>66</v>
      </c>
      <c r="B63" s="121"/>
      <c r="C63" s="124"/>
      <c r="D63" s="81" t="s">
        <v>104</v>
      </c>
      <c r="E63" s="48" t="s">
        <v>7</v>
      </c>
      <c r="F63" s="42" t="s">
        <v>30</v>
      </c>
      <c r="G63" s="42">
        <v>1980000</v>
      </c>
      <c r="H63" s="41">
        <v>1364090</v>
      </c>
      <c r="I63" s="41">
        <v>1300000</v>
      </c>
      <c r="J63" s="41">
        <v>1300000</v>
      </c>
      <c r="K63" s="41">
        <v>1300000</v>
      </c>
      <c r="L63" s="41">
        <v>1300000</v>
      </c>
    </row>
    <row r="64" spans="1:12" s="45" customFormat="1" ht="36.75" customHeight="1">
      <c r="A64" s="24">
        <v>67</v>
      </c>
      <c r="B64" s="28" t="s">
        <v>33</v>
      </c>
      <c r="C64" s="24"/>
      <c r="D64" s="24"/>
      <c r="E64" s="24" t="s">
        <v>7</v>
      </c>
      <c r="F64" s="24" t="s">
        <v>30</v>
      </c>
      <c r="G64" s="44">
        <f aca="true" t="shared" si="11" ref="G64:L64">G61</f>
        <v>19400957.43</v>
      </c>
      <c r="H64" s="44">
        <f t="shared" si="11"/>
        <v>23987611</v>
      </c>
      <c r="I64" s="44">
        <f t="shared" si="11"/>
        <v>18727881</v>
      </c>
      <c r="J64" s="44">
        <f t="shared" si="11"/>
        <v>17785429</v>
      </c>
      <c r="K64" s="44">
        <f t="shared" si="11"/>
        <v>17443400</v>
      </c>
      <c r="L64" s="44">
        <f t="shared" si="11"/>
        <v>17443400</v>
      </c>
    </row>
    <row r="65" spans="1:12" s="8" customFormat="1" ht="15" customHeight="1">
      <c r="A65" s="1">
        <v>70</v>
      </c>
      <c r="B65" s="106" t="s">
        <v>73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2"/>
    </row>
    <row r="66" spans="1:12" s="8" customFormat="1" ht="21.75" customHeight="1">
      <c r="A66" s="1">
        <v>71</v>
      </c>
      <c r="B66" s="106" t="s">
        <v>61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2"/>
    </row>
    <row r="67" spans="1:12" s="8" customFormat="1" ht="78">
      <c r="A67" s="1">
        <v>72</v>
      </c>
      <c r="B67" s="3" t="s">
        <v>31</v>
      </c>
      <c r="C67" s="1" t="s">
        <v>12</v>
      </c>
      <c r="D67" s="1"/>
      <c r="E67" s="1" t="s">
        <v>3</v>
      </c>
      <c r="F67" s="1">
        <v>2.3</v>
      </c>
      <c r="G67" s="1">
        <v>2.3</v>
      </c>
      <c r="H67" s="1" t="s">
        <v>28</v>
      </c>
      <c r="I67" s="1" t="s">
        <v>28</v>
      </c>
      <c r="J67" s="1" t="s">
        <v>28</v>
      </c>
      <c r="K67" s="1" t="s">
        <v>28</v>
      </c>
      <c r="L67" s="1" t="s">
        <v>28</v>
      </c>
    </row>
    <row r="68" spans="1:12" s="8" customFormat="1" ht="46.5">
      <c r="A68" s="1"/>
      <c r="B68" s="3" t="s">
        <v>32</v>
      </c>
      <c r="C68" s="1" t="s">
        <v>12</v>
      </c>
      <c r="D68" s="1"/>
      <c r="E68" s="1" t="s">
        <v>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</row>
    <row r="69" spans="1:12" s="8" customFormat="1" ht="31.5" customHeight="1">
      <c r="A69" s="1"/>
      <c r="B69" s="119" t="s">
        <v>70</v>
      </c>
      <c r="C69" s="122" t="s">
        <v>12</v>
      </c>
      <c r="D69" s="1" t="s">
        <v>77</v>
      </c>
      <c r="E69" s="1" t="s">
        <v>68</v>
      </c>
      <c r="F69" s="42" t="s">
        <v>30</v>
      </c>
      <c r="G69" s="80">
        <f aca="true" t="shared" si="12" ref="G69:L69">G70</f>
        <v>173.29</v>
      </c>
      <c r="H69" s="80">
        <f t="shared" si="12"/>
        <v>20000</v>
      </c>
      <c r="I69" s="80">
        <f t="shared" si="12"/>
        <v>20000</v>
      </c>
      <c r="J69" s="80">
        <f t="shared" si="12"/>
        <v>20000</v>
      </c>
      <c r="K69" s="80">
        <f t="shared" si="12"/>
        <v>10000</v>
      </c>
      <c r="L69" s="80">
        <f t="shared" si="12"/>
        <v>10000</v>
      </c>
    </row>
    <row r="70" spans="1:12" s="27" customFormat="1" ht="31.5" customHeight="1">
      <c r="A70" s="1">
        <v>85</v>
      </c>
      <c r="B70" s="121"/>
      <c r="C70" s="124"/>
      <c r="D70" s="1" t="s">
        <v>102</v>
      </c>
      <c r="E70" s="48" t="s">
        <v>7</v>
      </c>
      <c r="F70" s="42" t="s">
        <v>30</v>
      </c>
      <c r="G70" s="42">
        <v>173.29</v>
      </c>
      <c r="H70" s="41">
        <v>20000</v>
      </c>
      <c r="I70" s="41">
        <v>20000</v>
      </c>
      <c r="J70" s="42">
        <v>20000</v>
      </c>
      <c r="K70" s="42">
        <v>10000</v>
      </c>
      <c r="L70" s="42">
        <v>10000</v>
      </c>
    </row>
    <row r="71" spans="1:12" s="30" customFormat="1" ht="24" customHeight="1">
      <c r="A71" s="25"/>
      <c r="B71" s="28" t="s">
        <v>29</v>
      </c>
      <c r="C71" s="29"/>
      <c r="D71" s="29"/>
      <c r="E71" s="24" t="s">
        <v>7</v>
      </c>
      <c r="F71" s="33" t="s">
        <v>30</v>
      </c>
      <c r="G71" s="44">
        <f aca="true" t="shared" si="13" ref="G71:L71">G69</f>
        <v>173.29</v>
      </c>
      <c r="H71" s="44">
        <f t="shared" si="13"/>
        <v>20000</v>
      </c>
      <c r="I71" s="44">
        <f t="shared" si="13"/>
        <v>20000</v>
      </c>
      <c r="J71" s="44">
        <f t="shared" si="13"/>
        <v>20000</v>
      </c>
      <c r="K71" s="44">
        <f t="shared" si="13"/>
        <v>10000</v>
      </c>
      <c r="L71" s="44">
        <f t="shared" si="13"/>
        <v>10000</v>
      </c>
    </row>
    <row r="72" spans="1:12" s="35" customFormat="1" ht="21.75" customHeight="1">
      <c r="A72" s="34"/>
      <c r="B72" s="128" t="s">
        <v>74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30"/>
    </row>
    <row r="73" spans="1:12" s="35" customFormat="1" ht="36" customHeight="1">
      <c r="A73" s="34"/>
      <c r="B73" s="131" t="s">
        <v>62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3"/>
    </row>
    <row r="74" spans="1:12" s="36" customFormat="1" ht="93">
      <c r="A74" s="5"/>
      <c r="B74" s="37" t="s">
        <v>45</v>
      </c>
      <c r="C74" s="1" t="s">
        <v>25</v>
      </c>
      <c r="D74" s="1"/>
      <c r="E74" s="40" t="s">
        <v>52</v>
      </c>
      <c r="F74" s="40">
        <v>3</v>
      </c>
      <c r="G74" s="48">
        <v>5</v>
      </c>
      <c r="H74" s="40">
        <v>5</v>
      </c>
      <c r="I74" s="40">
        <v>6</v>
      </c>
      <c r="J74" s="40">
        <v>6</v>
      </c>
      <c r="K74" s="40">
        <v>7</v>
      </c>
      <c r="L74" s="40">
        <v>7</v>
      </c>
    </row>
    <row r="75" spans="1:12" s="36" customFormat="1" ht="108.75">
      <c r="A75" s="5"/>
      <c r="B75" s="37" t="s">
        <v>46</v>
      </c>
      <c r="C75" s="1" t="s">
        <v>25</v>
      </c>
      <c r="D75" s="1"/>
      <c r="E75" s="40" t="s">
        <v>117</v>
      </c>
      <c r="F75" s="40">
        <v>1015</v>
      </c>
      <c r="G75" s="48">
        <v>1670</v>
      </c>
      <c r="H75" s="40">
        <v>2300</v>
      </c>
      <c r="I75" s="40">
        <v>2900</v>
      </c>
      <c r="J75" s="40">
        <v>3800</v>
      </c>
      <c r="K75" s="40">
        <v>4300</v>
      </c>
      <c r="L75" s="40">
        <v>4600</v>
      </c>
    </row>
    <row r="76" spans="1:12" s="36" customFormat="1" ht="31.5" customHeight="1">
      <c r="A76" s="5"/>
      <c r="B76" s="134" t="s">
        <v>47</v>
      </c>
      <c r="C76" s="122" t="s">
        <v>25</v>
      </c>
      <c r="D76" s="1" t="s">
        <v>77</v>
      </c>
      <c r="E76" s="1" t="s">
        <v>68</v>
      </c>
      <c r="F76" s="42" t="s">
        <v>30</v>
      </c>
      <c r="G76" s="83">
        <f aca="true" t="shared" si="14" ref="G76:L76">G77</f>
        <v>0</v>
      </c>
      <c r="H76" s="82">
        <f t="shared" si="14"/>
        <v>100000</v>
      </c>
      <c r="I76" s="82">
        <f t="shared" si="14"/>
        <v>100000</v>
      </c>
      <c r="J76" s="82">
        <f t="shared" si="14"/>
        <v>100000</v>
      </c>
      <c r="K76" s="82">
        <f t="shared" si="14"/>
        <v>100000</v>
      </c>
      <c r="L76" s="82">
        <f t="shared" si="14"/>
        <v>100000</v>
      </c>
    </row>
    <row r="77" spans="1:12" s="36" customFormat="1" ht="31.5" customHeight="1">
      <c r="A77" s="5"/>
      <c r="B77" s="135"/>
      <c r="C77" s="124"/>
      <c r="D77" s="1" t="s">
        <v>102</v>
      </c>
      <c r="E77" s="48" t="s">
        <v>7</v>
      </c>
      <c r="F77" s="42" t="s">
        <v>30</v>
      </c>
      <c r="G77" s="84">
        <v>0</v>
      </c>
      <c r="H77" s="41">
        <v>100000</v>
      </c>
      <c r="I77" s="41">
        <v>100000</v>
      </c>
      <c r="J77" s="42">
        <v>100000</v>
      </c>
      <c r="K77" s="42">
        <v>100000</v>
      </c>
      <c r="L77" s="42">
        <v>100000</v>
      </c>
    </row>
    <row r="78" spans="1:12" s="30" customFormat="1" ht="24" customHeight="1">
      <c r="A78" s="25"/>
      <c r="B78" s="28" t="s">
        <v>95</v>
      </c>
      <c r="C78" s="1"/>
      <c r="D78" s="1"/>
      <c r="E78" s="24" t="s">
        <v>7</v>
      </c>
      <c r="F78" s="33" t="s">
        <v>30</v>
      </c>
      <c r="G78" s="85">
        <f aca="true" t="shared" si="15" ref="G78:L78">G76</f>
        <v>0</v>
      </c>
      <c r="H78" s="44">
        <f t="shared" si="15"/>
        <v>100000</v>
      </c>
      <c r="I78" s="44">
        <f t="shared" si="15"/>
        <v>100000</v>
      </c>
      <c r="J78" s="44">
        <f t="shared" si="15"/>
        <v>100000</v>
      </c>
      <c r="K78" s="44">
        <f t="shared" si="15"/>
        <v>100000</v>
      </c>
      <c r="L78" s="44">
        <f t="shared" si="15"/>
        <v>100000</v>
      </c>
    </row>
    <row r="79" spans="1:12" s="88" customFormat="1" ht="24" customHeight="1">
      <c r="A79" s="38"/>
      <c r="B79" s="39" t="s">
        <v>48</v>
      </c>
      <c r="C79" s="39" t="s">
        <v>49</v>
      </c>
      <c r="D79" s="39"/>
      <c r="E79" s="24" t="s">
        <v>7</v>
      </c>
      <c r="F79" s="49" t="s">
        <v>30</v>
      </c>
      <c r="G79" s="86">
        <f aca="true" t="shared" si="16" ref="G79:L79">G47+G53+G64+G71+G78</f>
        <v>83264971.89</v>
      </c>
      <c r="H79" s="87">
        <f t="shared" si="16"/>
        <v>85047200.72</v>
      </c>
      <c r="I79" s="87">
        <f t="shared" si="16"/>
        <v>62704810.6</v>
      </c>
      <c r="J79" s="87">
        <f t="shared" si="16"/>
        <v>61185666.67</v>
      </c>
      <c r="K79" s="87">
        <f t="shared" si="16"/>
        <v>57924670</v>
      </c>
      <c r="L79" s="87">
        <f t="shared" si="16"/>
        <v>57924670</v>
      </c>
    </row>
    <row r="80" spans="1:12" ht="21" customHeight="1">
      <c r="A80" s="19"/>
      <c r="B80" s="136"/>
      <c r="C80" s="122" t="s">
        <v>25</v>
      </c>
      <c r="D80" s="1" t="s">
        <v>77</v>
      </c>
      <c r="E80" s="1" t="s">
        <v>68</v>
      </c>
      <c r="F80" s="42" t="s">
        <v>30</v>
      </c>
      <c r="G80" s="68">
        <f aca="true" t="shared" si="17" ref="G80:L80">G82+G81</f>
        <v>271279.08</v>
      </c>
      <c r="H80" s="68">
        <f t="shared" si="17"/>
        <v>484646.72</v>
      </c>
      <c r="I80" s="68">
        <f t="shared" si="17"/>
        <v>510244.6</v>
      </c>
      <c r="J80" s="68">
        <f t="shared" si="17"/>
        <v>511347.67</v>
      </c>
      <c r="K80" s="68">
        <f t="shared" si="17"/>
        <v>325000</v>
      </c>
      <c r="L80" s="68">
        <f t="shared" si="17"/>
        <v>325000</v>
      </c>
    </row>
    <row r="81" spans="1:12" ht="21" customHeight="1">
      <c r="A81" s="19"/>
      <c r="B81" s="138"/>
      <c r="C81" s="123"/>
      <c r="D81" s="1" t="s">
        <v>101</v>
      </c>
      <c r="E81" s="1" t="s">
        <v>68</v>
      </c>
      <c r="F81" s="42" t="s">
        <v>30</v>
      </c>
      <c r="G81" s="68">
        <f aca="true" t="shared" si="18" ref="G81:L81">G26+G42</f>
        <v>120038.81</v>
      </c>
      <c r="H81" s="68">
        <f t="shared" si="18"/>
        <v>179219.72</v>
      </c>
      <c r="I81" s="68">
        <f t="shared" si="18"/>
        <v>180244.6</v>
      </c>
      <c r="J81" s="68">
        <f t="shared" si="18"/>
        <v>181347.66999999998</v>
      </c>
      <c r="K81" s="89">
        <f t="shared" si="18"/>
        <v>0</v>
      </c>
      <c r="L81" s="89">
        <f t="shared" si="18"/>
        <v>0</v>
      </c>
    </row>
    <row r="82" spans="1:12" ht="21" customHeight="1">
      <c r="A82" s="19"/>
      <c r="B82" s="137"/>
      <c r="C82" s="124"/>
      <c r="D82" s="1" t="s">
        <v>102</v>
      </c>
      <c r="E82" s="48" t="s">
        <v>7</v>
      </c>
      <c r="F82" s="42" t="s">
        <v>30</v>
      </c>
      <c r="G82" s="89">
        <f aca="true" t="shared" si="19" ref="G82:L82">G77+G27+G43</f>
        <v>151240.27000000002</v>
      </c>
      <c r="H82" s="89">
        <f t="shared" si="19"/>
        <v>305427</v>
      </c>
      <c r="I82" s="89">
        <f t="shared" si="19"/>
        <v>330000</v>
      </c>
      <c r="J82" s="89">
        <f t="shared" si="19"/>
        <v>330000</v>
      </c>
      <c r="K82" s="89">
        <f t="shared" si="19"/>
        <v>325000</v>
      </c>
      <c r="L82" s="89">
        <f t="shared" si="19"/>
        <v>325000</v>
      </c>
    </row>
    <row r="83" spans="1:12" ht="21" customHeight="1">
      <c r="A83" s="19"/>
      <c r="B83" s="136"/>
      <c r="C83" s="122" t="s">
        <v>108</v>
      </c>
      <c r="D83" s="1" t="s">
        <v>77</v>
      </c>
      <c r="E83" s="1" t="s">
        <v>68</v>
      </c>
      <c r="F83" s="42" t="s">
        <v>30</v>
      </c>
      <c r="G83" s="68">
        <f aca="true" t="shared" si="20" ref="G83:L83">SUM(G84:G85)</f>
        <v>54604120.72</v>
      </c>
      <c r="H83" s="68">
        <f t="shared" si="20"/>
        <v>56054747</v>
      </c>
      <c r="I83" s="68">
        <f t="shared" si="20"/>
        <v>42721885</v>
      </c>
      <c r="J83" s="68">
        <f t="shared" si="20"/>
        <v>42144090</v>
      </c>
      <c r="K83" s="68">
        <f t="shared" si="20"/>
        <v>39866270</v>
      </c>
      <c r="L83" s="68">
        <f t="shared" si="20"/>
        <v>39866270</v>
      </c>
    </row>
    <row r="84" spans="1:12" ht="21" customHeight="1">
      <c r="A84" s="19"/>
      <c r="B84" s="138"/>
      <c r="C84" s="123"/>
      <c r="D84" s="1" t="s">
        <v>101</v>
      </c>
      <c r="E84" s="1" t="s">
        <v>68</v>
      </c>
      <c r="F84" s="42" t="s">
        <v>30</v>
      </c>
      <c r="G84" s="68">
        <f aca="true" t="shared" si="21" ref="G84:L85">G34</f>
        <v>3795000</v>
      </c>
      <c r="H84" s="68">
        <f t="shared" si="21"/>
        <v>4000470</v>
      </c>
      <c r="I84" s="68">
        <f t="shared" si="21"/>
        <v>4000470</v>
      </c>
      <c r="J84" s="68">
        <f t="shared" si="21"/>
        <v>4000470</v>
      </c>
      <c r="K84" s="68">
        <f t="shared" si="21"/>
        <v>4000470</v>
      </c>
      <c r="L84" s="68">
        <f t="shared" si="21"/>
        <v>4000470</v>
      </c>
    </row>
    <row r="85" spans="1:12" ht="21" customHeight="1">
      <c r="A85" s="19"/>
      <c r="B85" s="137"/>
      <c r="C85" s="124"/>
      <c r="D85" s="1" t="s">
        <v>102</v>
      </c>
      <c r="E85" s="48" t="s">
        <v>7</v>
      </c>
      <c r="F85" s="42" t="s">
        <v>30</v>
      </c>
      <c r="G85" s="69">
        <f t="shared" si="21"/>
        <v>50809120.72</v>
      </c>
      <c r="H85" s="69">
        <f t="shared" si="21"/>
        <v>52054277</v>
      </c>
      <c r="I85" s="69">
        <f t="shared" si="21"/>
        <v>38721415</v>
      </c>
      <c r="J85" s="69">
        <f t="shared" si="21"/>
        <v>38143620</v>
      </c>
      <c r="K85" s="69">
        <f t="shared" si="21"/>
        <v>35865800</v>
      </c>
      <c r="L85" s="69">
        <f t="shared" si="21"/>
        <v>35865800</v>
      </c>
    </row>
    <row r="86" spans="1:12" ht="21" customHeight="1">
      <c r="A86" s="19"/>
      <c r="B86" s="136"/>
      <c r="C86" s="122" t="s">
        <v>12</v>
      </c>
      <c r="D86" s="1" t="s">
        <v>77</v>
      </c>
      <c r="E86" s="1" t="s">
        <v>68</v>
      </c>
      <c r="F86" s="42" t="s">
        <v>30</v>
      </c>
      <c r="G86" s="69">
        <f aca="true" t="shared" si="22" ref="G86:L86">SUM(G87:G89)</f>
        <v>27128337.29</v>
      </c>
      <c r="H86" s="69">
        <f t="shared" si="22"/>
        <v>27454031</v>
      </c>
      <c r="I86" s="69">
        <f t="shared" si="22"/>
        <v>19192681</v>
      </c>
      <c r="J86" s="69">
        <f t="shared" si="22"/>
        <v>18250229</v>
      </c>
      <c r="K86" s="69">
        <f t="shared" si="22"/>
        <v>17703400</v>
      </c>
      <c r="L86" s="69">
        <f t="shared" si="22"/>
        <v>17703400</v>
      </c>
    </row>
    <row r="87" spans="1:12" ht="21" customHeight="1">
      <c r="A87" s="19"/>
      <c r="B87" s="138"/>
      <c r="C87" s="123"/>
      <c r="D87" s="1" t="s">
        <v>101</v>
      </c>
      <c r="E87" s="1" t="s">
        <v>68</v>
      </c>
      <c r="F87" s="42" t="s">
        <v>30</v>
      </c>
      <c r="G87" s="69">
        <f aca="true" t="shared" si="23" ref="G87:L87">G29+G45</f>
        <v>133207.62</v>
      </c>
      <c r="H87" s="69">
        <f t="shared" si="23"/>
        <v>194800</v>
      </c>
      <c r="I87" s="69">
        <f t="shared" si="23"/>
        <v>194800</v>
      </c>
      <c r="J87" s="69">
        <f t="shared" si="23"/>
        <v>194800</v>
      </c>
      <c r="K87" s="89">
        <f t="shared" si="23"/>
        <v>0</v>
      </c>
      <c r="L87" s="89">
        <f t="shared" si="23"/>
        <v>0</v>
      </c>
    </row>
    <row r="88" spans="1:12" ht="21" customHeight="1">
      <c r="A88" s="19"/>
      <c r="B88" s="138"/>
      <c r="C88" s="123"/>
      <c r="D88" s="1" t="s">
        <v>102</v>
      </c>
      <c r="E88" s="48" t="s">
        <v>7</v>
      </c>
      <c r="F88" s="42" t="s">
        <v>30</v>
      </c>
      <c r="G88" s="69">
        <f aca="true" t="shared" si="24" ref="G88:L88">G30+G37+G46+G62+G70</f>
        <v>25015129.669999998</v>
      </c>
      <c r="H88" s="69">
        <f t="shared" si="24"/>
        <v>25895141</v>
      </c>
      <c r="I88" s="69">
        <f t="shared" si="24"/>
        <v>17697881</v>
      </c>
      <c r="J88" s="69">
        <f t="shared" si="24"/>
        <v>16755429</v>
      </c>
      <c r="K88" s="69">
        <f t="shared" si="24"/>
        <v>16403400</v>
      </c>
      <c r="L88" s="69">
        <f t="shared" si="24"/>
        <v>16403400</v>
      </c>
    </row>
    <row r="89" spans="1:12" ht="21" customHeight="1">
      <c r="A89" s="19"/>
      <c r="B89" s="137"/>
      <c r="C89" s="124"/>
      <c r="D89" s="1" t="s">
        <v>104</v>
      </c>
      <c r="E89" s="1" t="s">
        <v>7</v>
      </c>
      <c r="F89" s="49" t="s">
        <v>30</v>
      </c>
      <c r="G89" s="70">
        <f aca="true" t="shared" si="25" ref="G89:L89">G63</f>
        <v>1980000</v>
      </c>
      <c r="H89" s="70">
        <f t="shared" si="25"/>
        <v>1364090</v>
      </c>
      <c r="I89" s="70">
        <f t="shared" si="25"/>
        <v>1300000</v>
      </c>
      <c r="J89" s="70">
        <f t="shared" si="25"/>
        <v>1300000</v>
      </c>
      <c r="K89" s="70">
        <f t="shared" si="25"/>
        <v>1300000</v>
      </c>
      <c r="L89" s="70">
        <f t="shared" si="25"/>
        <v>1300000</v>
      </c>
    </row>
    <row r="90" spans="1:12" ht="18.75" customHeight="1">
      <c r="A90" s="19"/>
      <c r="B90" s="136"/>
      <c r="C90" s="122" t="s">
        <v>105</v>
      </c>
      <c r="D90" s="1" t="s">
        <v>77</v>
      </c>
      <c r="E90" s="1" t="s">
        <v>68</v>
      </c>
      <c r="F90" s="42" t="s">
        <v>30</v>
      </c>
      <c r="G90" s="70">
        <f aca="true" t="shared" si="26" ref="G90:L90">G91</f>
        <v>736234.8</v>
      </c>
      <c r="H90" s="70">
        <f t="shared" si="26"/>
        <v>573776</v>
      </c>
      <c r="I90" s="89">
        <f t="shared" si="26"/>
        <v>0</v>
      </c>
      <c r="J90" s="89">
        <f t="shared" si="26"/>
        <v>0</v>
      </c>
      <c r="K90" s="89">
        <f t="shared" si="26"/>
        <v>0</v>
      </c>
      <c r="L90" s="89">
        <f t="shared" si="26"/>
        <v>0</v>
      </c>
    </row>
    <row r="91" spans="1:12" ht="18.75" customHeight="1">
      <c r="A91" s="19"/>
      <c r="B91" s="137"/>
      <c r="C91" s="124"/>
      <c r="D91" s="1" t="s">
        <v>102</v>
      </c>
      <c r="E91" s="48" t="s">
        <v>7</v>
      </c>
      <c r="F91" s="42" t="s">
        <v>30</v>
      </c>
      <c r="G91" s="70">
        <f aca="true" t="shared" si="27" ref="G91:L91">G39</f>
        <v>736234.8</v>
      </c>
      <c r="H91" s="70">
        <f t="shared" si="27"/>
        <v>573776</v>
      </c>
      <c r="I91" s="89">
        <f t="shared" si="27"/>
        <v>0</v>
      </c>
      <c r="J91" s="89">
        <f t="shared" si="27"/>
        <v>0</v>
      </c>
      <c r="K91" s="89">
        <f t="shared" si="27"/>
        <v>0</v>
      </c>
      <c r="L91" s="89">
        <f t="shared" si="27"/>
        <v>0</v>
      </c>
    </row>
    <row r="92" spans="1:12" ht="33" customHeight="1">
      <c r="A92" s="19"/>
      <c r="B92" s="136"/>
      <c r="C92" s="122" t="s">
        <v>26</v>
      </c>
      <c r="D92" s="1" t="s">
        <v>77</v>
      </c>
      <c r="E92" s="1" t="s">
        <v>7</v>
      </c>
      <c r="F92" s="49" t="s">
        <v>30</v>
      </c>
      <c r="G92" s="70">
        <f aca="true" t="shared" si="28" ref="G92:L92">G93</f>
        <v>525000</v>
      </c>
      <c r="H92" s="70">
        <f t="shared" si="28"/>
        <v>480000</v>
      </c>
      <c r="I92" s="70">
        <f t="shared" si="28"/>
        <v>280000</v>
      </c>
      <c r="J92" s="70">
        <f t="shared" si="28"/>
        <v>280000</v>
      </c>
      <c r="K92" s="70">
        <f t="shared" si="28"/>
        <v>30000</v>
      </c>
      <c r="L92" s="70">
        <f t="shared" si="28"/>
        <v>30000</v>
      </c>
    </row>
    <row r="93" spans="1:12" ht="33" customHeight="1">
      <c r="A93" s="18"/>
      <c r="B93" s="137"/>
      <c r="C93" s="124"/>
      <c r="D93" s="1" t="s">
        <v>102</v>
      </c>
      <c r="E93" s="1" t="s">
        <v>7</v>
      </c>
      <c r="F93" s="49" t="s">
        <v>30</v>
      </c>
      <c r="G93" s="71">
        <f aca="true" t="shared" si="29" ref="G93:L93">G52</f>
        <v>525000</v>
      </c>
      <c r="H93" s="50">
        <f t="shared" si="29"/>
        <v>480000</v>
      </c>
      <c r="I93" s="50">
        <f t="shared" si="29"/>
        <v>280000</v>
      </c>
      <c r="J93" s="50">
        <f t="shared" si="29"/>
        <v>280000</v>
      </c>
      <c r="K93" s="50">
        <f t="shared" si="29"/>
        <v>30000</v>
      </c>
      <c r="L93" s="50">
        <f t="shared" si="29"/>
        <v>30000</v>
      </c>
    </row>
    <row r="95" spans="7:12" ht="15">
      <c r="G95" s="90"/>
      <c r="H95" s="90"/>
      <c r="I95" s="90"/>
      <c r="J95" s="90"/>
      <c r="K95" s="90"/>
      <c r="L95" s="90"/>
    </row>
    <row r="96" spans="3:12" ht="15">
      <c r="C96" s="8" t="s">
        <v>107</v>
      </c>
      <c r="D96" s="1" t="s">
        <v>102</v>
      </c>
      <c r="G96" s="91">
        <f aca="true" t="shared" si="30" ref="G96:L96">G82+G85+G88+G91+G93</f>
        <v>77236725.46</v>
      </c>
      <c r="H96" s="91">
        <f t="shared" si="30"/>
        <v>79308621</v>
      </c>
      <c r="I96" s="91">
        <f t="shared" si="30"/>
        <v>57029296</v>
      </c>
      <c r="J96" s="91">
        <f t="shared" si="30"/>
        <v>55509049</v>
      </c>
      <c r="K96" s="91">
        <f t="shared" si="30"/>
        <v>52624200</v>
      </c>
      <c r="L96" s="91">
        <f t="shared" si="30"/>
        <v>52624200</v>
      </c>
    </row>
    <row r="97" spans="4:12" ht="15">
      <c r="D97" s="1" t="s">
        <v>101</v>
      </c>
      <c r="G97" s="91">
        <f aca="true" t="shared" si="31" ref="G97:L97">G81+G84+G87</f>
        <v>4048246.43</v>
      </c>
      <c r="H97" s="91">
        <f t="shared" si="31"/>
        <v>4374489.720000001</v>
      </c>
      <c r="I97" s="91">
        <f t="shared" si="31"/>
        <v>4375514.6</v>
      </c>
      <c r="J97" s="91">
        <f t="shared" si="31"/>
        <v>4376617.67</v>
      </c>
      <c r="K97" s="91">
        <f t="shared" si="31"/>
        <v>4000470</v>
      </c>
      <c r="L97" s="91">
        <f t="shared" si="31"/>
        <v>4000470</v>
      </c>
    </row>
    <row r="98" spans="4:12" ht="30.75">
      <c r="D98" s="1" t="s">
        <v>104</v>
      </c>
      <c r="G98" s="91">
        <f aca="true" t="shared" si="32" ref="G98:L98">G89</f>
        <v>1980000</v>
      </c>
      <c r="H98" s="91">
        <f t="shared" si="32"/>
        <v>1364090</v>
      </c>
      <c r="I98" s="91">
        <f t="shared" si="32"/>
        <v>1300000</v>
      </c>
      <c r="J98" s="91">
        <f t="shared" si="32"/>
        <v>1300000</v>
      </c>
      <c r="K98" s="91">
        <f t="shared" si="32"/>
        <v>1300000</v>
      </c>
      <c r="L98" s="91">
        <f t="shared" si="32"/>
        <v>1300000</v>
      </c>
    </row>
    <row r="101" spans="3:12" ht="15">
      <c r="C101" t="s">
        <v>106</v>
      </c>
      <c r="D101" s="1" t="s">
        <v>102</v>
      </c>
      <c r="G101" s="90">
        <f aca="true" t="shared" si="33" ref="G101:L101">G27+G30+G35+G37+G39+G43+G46</f>
        <v>59290594.74</v>
      </c>
      <c r="H101" s="90">
        <f t="shared" si="33"/>
        <v>56085100</v>
      </c>
      <c r="I101" s="90">
        <f t="shared" si="33"/>
        <v>39201415</v>
      </c>
      <c r="J101" s="90">
        <f t="shared" si="33"/>
        <v>38623620</v>
      </c>
      <c r="K101" s="90">
        <f t="shared" si="33"/>
        <v>36340800</v>
      </c>
      <c r="L101" s="90">
        <f t="shared" si="33"/>
        <v>36340800</v>
      </c>
    </row>
    <row r="102" spans="4:12" ht="15">
      <c r="D102" s="1" t="s">
        <v>101</v>
      </c>
      <c r="G102" s="90">
        <f aca="true" t="shared" si="34" ref="G102:L102">G26+G29+G34+G42+G45</f>
        <v>4048246.4299999997</v>
      </c>
      <c r="H102" s="90">
        <f t="shared" si="34"/>
        <v>4374489.72</v>
      </c>
      <c r="I102" s="90">
        <f t="shared" si="34"/>
        <v>4375514.6</v>
      </c>
      <c r="J102" s="90">
        <f t="shared" si="34"/>
        <v>4376617.67</v>
      </c>
      <c r="K102" s="90">
        <f t="shared" si="34"/>
        <v>4000470</v>
      </c>
      <c r="L102" s="90">
        <f t="shared" si="34"/>
        <v>4000470</v>
      </c>
    </row>
    <row r="103" ht="30.75">
      <c r="D103" s="1" t="s">
        <v>104</v>
      </c>
    </row>
  </sheetData>
  <sheetProtection/>
  <mergeCells count="53">
    <mergeCell ref="C25:C27"/>
    <mergeCell ref="C28:C30"/>
    <mergeCell ref="F2:L2"/>
    <mergeCell ref="A5:A6"/>
    <mergeCell ref="B5:B6"/>
    <mergeCell ref="E5:E6"/>
    <mergeCell ref="H4:J4"/>
    <mergeCell ref="C5:C6"/>
    <mergeCell ref="F5:L5"/>
    <mergeCell ref="A3:L3"/>
    <mergeCell ref="B12:J12"/>
    <mergeCell ref="B18:J18"/>
    <mergeCell ref="B8:L8"/>
    <mergeCell ref="B22:L22"/>
    <mergeCell ref="B23:L23"/>
    <mergeCell ref="B15:L15"/>
    <mergeCell ref="B25:B30"/>
    <mergeCell ref="B41:B46"/>
    <mergeCell ref="B72:L72"/>
    <mergeCell ref="B73:L73"/>
    <mergeCell ref="F1:L1"/>
    <mergeCell ref="B31:L31"/>
    <mergeCell ref="B48:L48"/>
    <mergeCell ref="B49:L49"/>
    <mergeCell ref="B54:L54"/>
    <mergeCell ref="B55:L55"/>
    <mergeCell ref="C33:C35"/>
    <mergeCell ref="C41:C43"/>
    <mergeCell ref="C44:C46"/>
    <mergeCell ref="B51:B52"/>
    <mergeCell ref="C51:C52"/>
    <mergeCell ref="B33:B39"/>
    <mergeCell ref="C36:C37"/>
    <mergeCell ref="C38:C39"/>
    <mergeCell ref="B86:B89"/>
    <mergeCell ref="B61:B63"/>
    <mergeCell ref="C61:C63"/>
    <mergeCell ref="B69:B70"/>
    <mergeCell ref="C69:C70"/>
    <mergeCell ref="B76:B77"/>
    <mergeCell ref="C76:C77"/>
    <mergeCell ref="B66:L66"/>
    <mergeCell ref="B65:L65"/>
    <mergeCell ref="B90:B91"/>
    <mergeCell ref="C90:C91"/>
    <mergeCell ref="B92:B93"/>
    <mergeCell ref="C92:C93"/>
    <mergeCell ref="D5:D6"/>
    <mergeCell ref="B80:B82"/>
    <mergeCell ref="C80:C82"/>
    <mergeCell ref="C83:C85"/>
    <mergeCell ref="B83:B85"/>
    <mergeCell ref="C86:C89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4.625" style="56" customWidth="1"/>
    <col min="2" max="2" width="38.125" style="57" customWidth="1"/>
    <col min="3" max="3" width="41.875" style="57" customWidth="1"/>
    <col min="4" max="4" width="17.625" style="27" customWidth="1"/>
    <col min="5" max="5" width="18.375" style="53" customWidth="1"/>
    <col min="6" max="6" width="18.50390625" style="53" customWidth="1"/>
    <col min="7" max="7" width="18.875" style="53" customWidth="1"/>
    <col min="8" max="8" width="17.875" style="53" customWidth="1"/>
    <col min="9" max="9" width="17.375" style="53" customWidth="1"/>
    <col min="10" max="16384" width="9.125" style="53" customWidth="1"/>
  </cols>
  <sheetData>
    <row r="1" spans="1:9" ht="51.75" customHeight="1">
      <c r="A1" s="51"/>
      <c r="B1" s="52"/>
      <c r="C1" s="142" t="s">
        <v>93</v>
      </c>
      <c r="D1" s="142"/>
      <c r="E1" s="142"/>
      <c r="F1" s="142"/>
      <c r="G1" s="142"/>
      <c r="H1" s="142"/>
      <c r="I1" s="142"/>
    </row>
    <row r="2" spans="1:9" ht="7.5" customHeight="1">
      <c r="A2" s="51"/>
      <c r="B2" s="52"/>
      <c r="C2" s="52"/>
      <c r="E2" s="27"/>
      <c r="F2" s="27"/>
      <c r="G2" s="143"/>
      <c r="H2" s="143"/>
      <c r="I2" s="143"/>
    </row>
    <row r="3" spans="1:9" ht="47.25" customHeight="1">
      <c r="A3" s="99" t="s">
        <v>85</v>
      </c>
      <c r="B3" s="99"/>
      <c r="C3" s="99"/>
      <c r="D3" s="99"/>
      <c r="E3" s="99"/>
      <c r="F3" s="99"/>
      <c r="G3" s="99"/>
      <c r="H3" s="99"/>
      <c r="I3" s="99"/>
    </row>
    <row r="4" spans="1:9" ht="10.5" customHeight="1">
      <c r="A4" s="51"/>
      <c r="B4" s="52"/>
      <c r="C4" s="52"/>
      <c r="E4" s="27"/>
      <c r="F4" s="27"/>
      <c r="G4" s="27"/>
      <c r="H4" s="27"/>
      <c r="I4" s="27"/>
    </row>
    <row r="5" spans="1:9" s="58" customFormat="1" ht="23.25" customHeight="1">
      <c r="A5" s="107" t="s">
        <v>0</v>
      </c>
      <c r="B5" s="101" t="s">
        <v>75</v>
      </c>
      <c r="C5" s="101" t="s">
        <v>76</v>
      </c>
      <c r="D5" s="106" t="s">
        <v>92</v>
      </c>
      <c r="E5" s="144"/>
      <c r="F5" s="144"/>
      <c r="G5" s="144"/>
      <c r="H5" s="144"/>
      <c r="I5" s="145"/>
    </row>
    <row r="6" spans="1:9" s="58" customFormat="1" ht="15">
      <c r="A6" s="107"/>
      <c r="B6" s="101"/>
      <c r="C6" s="101"/>
      <c r="D6" s="47" t="s">
        <v>96</v>
      </c>
      <c r="E6" s="47" t="s">
        <v>1</v>
      </c>
      <c r="F6" s="47" t="s">
        <v>87</v>
      </c>
      <c r="G6" s="47" t="s">
        <v>37</v>
      </c>
      <c r="H6" s="47" t="s">
        <v>38</v>
      </c>
      <c r="I6" s="47" t="s">
        <v>39</v>
      </c>
    </row>
    <row r="7" spans="1:9" s="58" customFormat="1" ht="15.75" customHeight="1">
      <c r="A7" s="122">
        <v>1</v>
      </c>
      <c r="B7" s="103" t="s">
        <v>86</v>
      </c>
      <c r="C7" s="54" t="s">
        <v>77</v>
      </c>
      <c r="D7" s="64">
        <f aca="true" t="shared" si="0" ref="D7:I7">SUM(D8:D13)</f>
        <v>83264971.89000002</v>
      </c>
      <c r="E7" s="64">
        <f t="shared" si="0"/>
        <v>73142176.72</v>
      </c>
      <c r="F7" s="64">
        <f t="shared" si="0"/>
        <v>62704810.6</v>
      </c>
      <c r="G7" s="64">
        <f t="shared" si="0"/>
        <v>61185666.67</v>
      </c>
      <c r="H7" s="64">
        <f t="shared" si="0"/>
        <v>58406000</v>
      </c>
      <c r="I7" s="64">
        <f t="shared" si="0"/>
        <v>58406000</v>
      </c>
    </row>
    <row r="8" spans="1:9" s="58" customFormat="1" ht="15">
      <c r="A8" s="123"/>
      <c r="B8" s="140"/>
      <c r="C8" s="46" t="s">
        <v>80</v>
      </c>
      <c r="D8" s="63"/>
      <c r="E8" s="65"/>
      <c r="F8" s="65"/>
      <c r="G8" s="65"/>
      <c r="H8" s="65"/>
      <c r="I8" s="65"/>
    </row>
    <row r="9" spans="1:9" s="58" customFormat="1" ht="28.5" customHeight="1">
      <c r="A9" s="123"/>
      <c r="B9" s="141"/>
      <c r="C9" s="37" t="s">
        <v>79</v>
      </c>
      <c r="D9" s="42">
        <f aca="true" t="shared" si="1" ref="D9:I9">D16+D23+D30+D37+D44</f>
        <v>4048246.43</v>
      </c>
      <c r="E9" s="42">
        <f t="shared" si="1"/>
        <v>4374489.72</v>
      </c>
      <c r="F9" s="42">
        <f t="shared" si="1"/>
        <v>4375514.6</v>
      </c>
      <c r="G9" s="42">
        <f t="shared" si="1"/>
        <v>4376617.67</v>
      </c>
      <c r="H9" s="42">
        <f t="shared" si="1"/>
        <v>3801800</v>
      </c>
      <c r="I9" s="42">
        <f t="shared" si="1"/>
        <v>3801800</v>
      </c>
    </row>
    <row r="10" spans="1:9" s="5" customFormat="1" ht="16.5" customHeight="1">
      <c r="A10" s="123"/>
      <c r="B10" s="123"/>
      <c r="C10" s="58" t="s">
        <v>81</v>
      </c>
      <c r="D10" s="63">
        <f aca="true" t="shared" si="2" ref="D10:I10">D17+D24+D31+D38+D45</f>
        <v>77236725.46000001</v>
      </c>
      <c r="E10" s="63">
        <f t="shared" si="2"/>
        <v>67403597</v>
      </c>
      <c r="F10" s="63">
        <f t="shared" si="2"/>
        <v>57029296</v>
      </c>
      <c r="G10" s="63">
        <f t="shared" si="2"/>
        <v>55509049</v>
      </c>
      <c r="H10" s="63">
        <f t="shared" si="2"/>
        <v>52624200</v>
      </c>
      <c r="I10" s="63">
        <f t="shared" si="2"/>
        <v>52624200</v>
      </c>
    </row>
    <row r="11" spans="1:9" s="5" customFormat="1" ht="16.5" customHeight="1">
      <c r="A11" s="123"/>
      <c r="B11" s="123"/>
      <c r="C11" s="55" t="s">
        <v>82</v>
      </c>
      <c r="D11" s="42">
        <f aca="true" t="shared" si="3" ref="D11:I11">D18+D25+D32+D39+D46</f>
        <v>1980000</v>
      </c>
      <c r="E11" s="42">
        <f t="shared" si="3"/>
        <v>1364090</v>
      </c>
      <c r="F11" s="42">
        <f t="shared" si="3"/>
        <v>1300000</v>
      </c>
      <c r="G11" s="42">
        <f t="shared" si="3"/>
        <v>1300000</v>
      </c>
      <c r="H11" s="42">
        <f t="shared" si="3"/>
        <v>1980000</v>
      </c>
      <c r="I11" s="42">
        <f t="shared" si="3"/>
        <v>1980000</v>
      </c>
    </row>
    <row r="12" spans="1:9" s="58" customFormat="1" ht="51.75" customHeight="1">
      <c r="A12" s="123"/>
      <c r="B12" s="123"/>
      <c r="C12" s="55" t="s">
        <v>83</v>
      </c>
      <c r="D12" s="63"/>
      <c r="E12" s="63"/>
      <c r="F12" s="63"/>
      <c r="G12" s="63"/>
      <c r="H12" s="63"/>
      <c r="I12" s="63"/>
    </row>
    <row r="13" spans="1:9" s="58" customFormat="1" ht="19.5" customHeight="1">
      <c r="A13" s="139"/>
      <c r="B13" s="124"/>
      <c r="C13" s="55" t="s">
        <v>84</v>
      </c>
      <c r="D13" s="63"/>
      <c r="E13" s="65"/>
      <c r="F13" s="65"/>
      <c r="G13" s="65"/>
      <c r="H13" s="65"/>
      <c r="I13" s="65"/>
    </row>
    <row r="14" spans="1:9" s="58" customFormat="1" ht="15">
      <c r="A14" s="122">
        <v>2</v>
      </c>
      <c r="B14" s="122" t="s">
        <v>88</v>
      </c>
      <c r="C14" s="54" t="s">
        <v>77</v>
      </c>
      <c r="D14" s="64">
        <f aca="true" t="shared" si="4" ref="D14:I14">SUM(D15:D20)</f>
        <v>63338841.17</v>
      </c>
      <c r="E14" s="64">
        <f t="shared" si="4"/>
        <v>47254565.72</v>
      </c>
      <c r="F14" s="64">
        <f t="shared" si="4"/>
        <v>43576929.6</v>
      </c>
      <c r="G14" s="64">
        <f t="shared" si="4"/>
        <v>43000237.67</v>
      </c>
      <c r="H14" s="64">
        <f t="shared" si="4"/>
        <v>40142600</v>
      </c>
      <c r="I14" s="64">
        <f t="shared" si="4"/>
        <v>40142600</v>
      </c>
    </row>
    <row r="15" spans="1:9" s="58" customFormat="1" ht="15">
      <c r="A15" s="123"/>
      <c r="B15" s="123"/>
      <c r="C15" s="46" t="s">
        <v>80</v>
      </c>
      <c r="D15" s="63"/>
      <c r="E15" s="65"/>
      <c r="F15" s="65"/>
      <c r="G15" s="65"/>
      <c r="H15" s="65"/>
      <c r="I15" s="65"/>
    </row>
    <row r="16" spans="1:9" s="58" customFormat="1" ht="30.75">
      <c r="A16" s="123"/>
      <c r="B16" s="123"/>
      <c r="C16" s="37" t="s">
        <v>79</v>
      </c>
      <c r="D16" s="63">
        <v>4048246.43</v>
      </c>
      <c r="E16" s="63">
        <v>4374489.72</v>
      </c>
      <c r="F16" s="63">
        <v>4375514.6</v>
      </c>
      <c r="G16" s="63">
        <v>4376617.67</v>
      </c>
      <c r="H16" s="63">
        <v>3801800</v>
      </c>
      <c r="I16" s="63">
        <v>3801800</v>
      </c>
    </row>
    <row r="17" spans="1:9" s="58" customFormat="1" ht="15">
      <c r="A17" s="123"/>
      <c r="B17" s="123"/>
      <c r="C17" s="58" t="s">
        <v>81</v>
      </c>
      <c r="D17" s="63">
        <v>59290594.74</v>
      </c>
      <c r="E17" s="76">
        <v>42880076</v>
      </c>
      <c r="F17" s="62">
        <v>39201415</v>
      </c>
      <c r="G17" s="62">
        <v>38623620</v>
      </c>
      <c r="H17" s="62">
        <v>36340800</v>
      </c>
      <c r="I17" s="62">
        <v>36340800</v>
      </c>
    </row>
    <row r="18" spans="1:9" s="58" customFormat="1" ht="15">
      <c r="A18" s="123"/>
      <c r="B18" s="123"/>
      <c r="C18" s="55" t="s">
        <v>82</v>
      </c>
      <c r="D18" s="63"/>
      <c r="E18" s="66"/>
      <c r="F18" s="66"/>
      <c r="G18" s="66"/>
      <c r="H18" s="66"/>
      <c r="I18" s="66"/>
    </row>
    <row r="19" spans="1:9" s="58" customFormat="1" ht="49.5" customHeight="1">
      <c r="A19" s="123"/>
      <c r="B19" s="123"/>
      <c r="C19" s="55" t="s">
        <v>83</v>
      </c>
      <c r="D19" s="63"/>
      <c r="E19" s="63"/>
      <c r="F19" s="63"/>
      <c r="G19" s="63"/>
      <c r="H19" s="63"/>
      <c r="I19" s="63"/>
    </row>
    <row r="20" spans="1:9" s="58" customFormat="1" ht="17.25" customHeight="1">
      <c r="A20" s="124"/>
      <c r="B20" s="124"/>
      <c r="C20" s="55" t="s">
        <v>84</v>
      </c>
      <c r="D20" s="63"/>
      <c r="E20" s="65"/>
      <c r="F20" s="65"/>
      <c r="G20" s="65"/>
      <c r="H20" s="65"/>
      <c r="I20" s="65"/>
    </row>
    <row r="21" spans="1:9" s="58" customFormat="1" ht="15">
      <c r="A21" s="122">
        <v>3</v>
      </c>
      <c r="B21" s="122" t="s">
        <v>89</v>
      </c>
      <c r="C21" s="54" t="s">
        <v>77</v>
      </c>
      <c r="D21" s="64">
        <f>SUM(D22:D26)</f>
        <v>525000</v>
      </c>
      <c r="E21" s="64">
        <f>E24</f>
        <v>1780000</v>
      </c>
      <c r="F21" s="64">
        <f>SUM(F22:F26)</f>
        <v>280000</v>
      </c>
      <c r="G21" s="64">
        <f>SUM(G22:G26)</f>
        <v>280000</v>
      </c>
      <c r="H21" s="64">
        <f>SUM(H22:H26)</f>
        <v>30000</v>
      </c>
      <c r="I21" s="64">
        <f>SUM(I22:I26)</f>
        <v>30000</v>
      </c>
    </row>
    <row r="22" spans="1:9" s="58" customFormat="1" ht="15">
      <c r="A22" s="123"/>
      <c r="B22" s="123"/>
      <c r="C22" s="46" t="s">
        <v>80</v>
      </c>
      <c r="D22" s="63"/>
      <c r="E22" s="65"/>
      <c r="F22" s="65"/>
      <c r="G22" s="65"/>
      <c r="H22" s="65"/>
      <c r="I22" s="65"/>
    </row>
    <row r="23" spans="1:9" s="58" customFormat="1" ht="39" customHeight="1">
      <c r="A23" s="123"/>
      <c r="B23" s="123"/>
      <c r="C23" s="37" t="s">
        <v>79</v>
      </c>
      <c r="D23" s="63"/>
      <c r="E23" s="65"/>
      <c r="F23" s="65"/>
      <c r="G23" s="65"/>
      <c r="H23" s="65"/>
      <c r="I23" s="65"/>
    </row>
    <row r="24" spans="1:9" s="58" customFormat="1" ht="15">
      <c r="A24" s="123"/>
      <c r="B24" s="123"/>
      <c r="C24" s="58" t="s">
        <v>81</v>
      </c>
      <c r="D24" s="63">
        <v>525000</v>
      </c>
      <c r="E24" s="76">
        <v>1780000</v>
      </c>
      <c r="F24" s="62">
        <v>280000</v>
      </c>
      <c r="G24" s="62">
        <v>280000</v>
      </c>
      <c r="H24" s="62">
        <v>30000</v>
      </c>
      <c r="I24" s="62">
        <v>30000</v>
      </c>
    </row>
    <row r="25" spans="1:9" s="58" customFormat="1" ht="15">
      <c r="A25" s="123"/>
      <c r="B25" s="123"/>
      <c r="C25" s="55" t="s">
        <v>82</v>
      </c>
      <c r="D25" s="63"/>
      <c r="E25" s="66"/>
      <c r="F25" s="66"/>
      <c r="G25" s="66"/>
      <c r="H25" s="66"/>
      <c r="I25" s="66"/>
    </row>
    <row r="26" spans="1:9" s="58" customFormat="1" ht="47.25" customHeight="1">
      <c r="A26" s="123"/>
      <c r="B26" s="123"/>
      <c r="C26" s="55" t="s">
        <v>83</v>
      </c>
      <c r="D26" s="63"/>
      <c r="E26" s="65"/>
      <c r="F26" s="65"/>
      <c r="G26" s="65"/>
      <c r="H26" s="65"/>
      <c r="I26" s="66"/>
    </row>
    <row r="27" spans="1:9" s="58" customFormat="1" ht="16.5" customHeight="1">
      <c r="A27" s="124"/>
      <c r="B27" s="124"/>
      <c r="C27" s="55" t="s">
        <v>84</v>
      </c>
      <c r="D27" s="63"/>
      <c r="E27" s="65"/>
      <c r="F27" s="65"/>
      <c r="G27" s="65"/>
      <c r="H27" s="65"/>
      <c r="I27" s="65"/>
    </row>
    <row r="28" spans="1:9" s="58" customFormat="1" ht="15">
      <c r="A28" s="122">
        <v>4</v>
      </c>
      <c r="B28" s="122" t="s">
        <v>78</v>
      </c>
      <c r="C28" s="54" t="s">
        <v>77</v>
      </c>
      <c r="D28" s="64">
        <f aca="true" t="shared" si="5" ref="D28:I28">SUM(D29:D34)</f>
        <v>19400957.43</v>
      </c>
      <c r="E28" s="64">
        <f t="shared" si="5"/>
        <v>23987611</v>
      </c>
      <c r="F28" s="64">
        <f t="shared" si="5"/>
        <v>18727881</v>
      </c>
      <c r="G28" s="64">
        <f t="shared" si="5"/>
        <v>17785429</v>
      </c>
      <c r="H28" s="64">
        <f t="shared" si="5"/>
        <v>18123400</v>
      </c>
      <c r="I28" s="64">
        <f t="shared" si="5"/>
        <v>18123400</v>
      </c>
    </row>
    <row r="29" spans="1:9" s="58" customFormat="1" ht="15">
      <c r="A29" s="123"/>
      <c r="B29" s="123"/>
      <c r="C29" s="46" t="s">
        <v>80</v>
      </c>
      <c r="D29" s="63"/>
      <c r="E29" s="65"/>
      <c r="F29" s="65"/>
      <c r="G29" s="65"/>
      <c r="H29" s="65"/>
      <c r="I29" s="65"/>
    </row>
    <row r="30" spans="1:9" s="58" customFormat="1" ht="30.75">
      <c r="A30" s="123"/>
      <c r="B30" s="123"/>
      <c r="C30" s="37" t="s">
        <v>79</v>
      </c>
      <c r="D30" s="63"/>
      <c r="E30" s="65"/>
      <c r="F30" s="65"/>
      <c r="G30" s="65"/>
      <c r="H30" s="65"/>
      <c r="I30" s="65"/>
    </row>
    <row r="31" spans="1:9" s="58" customFormat="1" ht="15">
      <c r="A31" s="123"/>
      <c r="B31" s="123"/>
      <c r="C31" s="58" t="s">
        <v>81</v>
      </c>
      <c r="D31" s="63">
        <v>17420957.43</v>
      </c>
      <c r="E31" s="77">
        <v>22623521</v>
      </c>
      <c r="F31" s="63">
        <v>17427881</v>
      </c>
      <c r="G31" s="63">
        <v>16485429</v>
      </c>
      <c r="H31" s="63">
        <v>16143400</v>
      </c>
      <c r="I31" s="63">
        <v>16143400</v>
      </c>
    </row>
    <row r="32" spans="1:9" s="58" customFormat="1" ht="15">
      <c r="A32" s="123"/>
      <c r="B32" s="123"/>
      <c r="C32" s="55" t="s">
        <v>82</v>
      </c>
      <c r="D32" s="63">
        <v>1980000</v>
      </c>
      <c r="E32" s="63">
        <v>1364090</v>
      </c>
      <c r="F32" s="63">
        <v>1300000</v>
      </c>
      <c r="G32" s="63">
        <v>1300000</v>
      </c>
      <c r="H32" s="63">
        <v>1980000</v>
      </c>
      <c r="I32" s="63">
        <v>1980000</v>
      </c>
    </row>
    <row r="33" spans="1:9" s="58" customFormat="1" ht="46.5" customHeight="1">
      <c r="A33" s="123"/>
      <c r="B33" s="123"/>
      <c r="C33" s="55" t="s">
        <v>83</v>
      </c>
      <c r="D33" s="63"/>
      <c r="E33" s="65"/>
      <c r="F33" s="65"/>
      <c r="G33" s="65"/>
      <c r="H33" s="65"/>
      <c r="I33" s="65"/>
    </row>
    <row r="34" spans="1:9" s="58" customFormat="1" ht="18.75" customHeight="1">
      <c r="A34" s="124"/>
      <c r="B34" s="124"/>
      <c r="C34" s="55" t="s">
        <v>84</v>
      </c>
      <c r="D34" s="63"/>
      <c r="E34" s="65"/>
      <c r="F34" s="65"/>
      <c r="G34" s="65"/>
      <c r="H34" s="65"/>
      <c r="I34" s="65"/>
    </row>
    <row r="35" spans="1:9" s="58" customFormat="1" ht="15">
      <c r="A35" s="122">
        <v>5</v>
      </c>
      <c r="B35" s="122" t="s">
        <v>90</v>
      </c>
      <c r="C35" s="54" t="s">
        <v>77</v>
      </c>
      <c r="D35" s="64">
        <f aca="true" t="shared" si="6" ref="D35:I35">SUM(D36:D41)</f>
        <v>173.29</v>
      </c>
      <c r="E35" s="64">
        <f t="shared" si="6"/>
        <v>20000</v>
      </c>
      <c r="F35" s="64">
        <f t="shared" si="6"/>
        <v>20000</v>
      </c>
      <c r="G35" s="64">
        <f t="shared" si="6"/>
        <v>20000</v>
      </c>
      <c r="H35" s="64">
        <f t="shared" si="6"/>
        <v>10000</v>
      </c>
      <c r="I35" s="64">
        <f t="shared" si="6"/>
        <v>10000</v>
      </c>
    </row>
    <row r="36" spans="1:9" s="58" customFormat="1" ht="15">
      <c r="A36" s="123"/>
      <c r="B36" s="123"/>
      <c r="C36" s="46" t="s">
        <v>80</v>
      </c>
      <c r="D36" s="63"/>
      <c r="E36" s="65"/>
      <c r="F36" s="65"/>
      <c r="G36" s="65"/>
      <c r="H36" s="65"/>
      <c r="I36" s="65"/>
    </row>
    <row r="37" spans="1:9" s="58" customFormat="1" ht="30.75">
      <c r="A37" s="123"/>
      <c r="B37" s="123"/>
      <c r="C37" s="37" t="s">
        <v>79</v>
      </c>
      <c r="D37" s="63"/>
      <c r="E37" s="63"/>
      <c r="F37" s="63"/>
      <c r="G37" s="63"/>
      <c r="H37" s="63"/>
      <c r="I37" s="63"/>
    </row>
    <row r="38" spans="1:9" s="58" customFormat="1" ht="15">
      <c r="A38" s="123"/>
      <c r="B38" s="123"/>
      <c r="C38" s="58" t="s">
        <v>81</v>
      </c>
      <c r="D38" s="63">
        <v>173.29</v>
      </c>
      <c r="E38" s="65">
        <v>20000</v>
      </c>
      <c r="F38" s="65">
        <v>20000</v>
      </c>
      <c r="G38" s="65">
        <v>20000</v>
      </c>
      <c r="H38" s="65">
        <v>10000</v>
      </c>
      <c r="I38" s="65">
        <v>10000</v>
      </c>
    </row>
    <row r="39" spans="1:9" s="58" customFormat="1" ht="15">
      <c r="A39" s="123"/>
      <c r="B39" s="123"/>
      <c r="C39" s="55" t="s">
        <v>82</v>
      </c>
      <c r="D39" s="63"/>
      <c r="E39" s="65"/>
      <c r="F39" s="65"/>
      <c r="G39" s="65"/>
      <c r="H39" s="65"/>
      <c r="I39" s="65"/>
    </row>
    <row r="40" spans="1:9" s="58" customFormat="1" ht="54" customHeight="1">
      <c r="A40" s="123"/>
      <c r="B40" s="123"/>
      <c r="C40" s="55" t="s">
        <v>83</v>
      </c>
      <c r="D40" s="63"/>
      <c r="E40" s="65"/>
      <c r="F40" s="65"/>
      <c r="G40" s="65"/>
      <c r="H40" s="65"/>
      <c r="I40" s="65"/>
    </row>
    <row r="41" spans="1:9" s="58" customFormat="1" ht="18" customHeight="1">
      <c r="A41" s="124"/>
      <c r="B41" s="124"/>
      <c r="C41" s="55" t="s">
        <v>84</v>
      </c>
      <c r="D41" s="63"/>
      <c r="E41" s="65"/>
      <c r="F41" s="65"/>
      <c r="G41" s="65"/>
      <c r="H41" s="65"/>
      <c r="I41" s="65"/>
    </row>
    <row r="42" spans="1:9" s="58" customFormat="1" ht="15">
      <c r="A42" s="122">
        <v>6</v>
      </c>
      <c r="B42" s="122" t="s">
        <v>91</v>
      </c>
      <c r="C42" s="54" t="s">
        <v>77</v>
      </c>
      <c r="D42" s="75">
        <f aca="true" t="shared" si="7" ref="D42:I42">SUM(D43:D48)</f>
        <v>0</v>
      </c>
      <c r="E42" s="64">
        <f t="shared" si="7"/>
        <v>100000</v>
      </c>
      <c r="F42" s="64">
        <f t="shared" si="7"/>
        <v>100000</v>
      </c>
      <c r="G42" s="64">
        <f t="shared" si="7"/>
        <v>100000</v>
      </c>
      <c r="H42" s="64">
        <f t="shared" si="7"/>
        <v>100000</v>
      </c>
      <c r="I42" s="64">
        <f t="shared" si="7"/>
        <v>100000</v>
      </c>
    </row>
    <row r="43" spans="1:9" s="58" customFormat="1" ht="15">
      <c r="A43" s="123"/>
      <c r="B43" s="123"/>
      <c r="C43" s="46" t="s">
        <v>80</v>
      </c>
      <c r="D43" s="63"/>
      <c r="E43" s="65"/>
      <c r="F43" s="65"/>
      <c r="G43" s="65"/>
      <c r="H43" s="65"/>
      <c r="I43" s="65"/>
    </row>
    <row r="44" spans="1:9" s="58" customFormat="1" ht="30.75">
      <c r="A44" s="123"/>
      <c r="B44" s="123"/>
      <c r="C44" s="37" t="s">
        <v>79</v>
      </c>
      <c r="D44" s="63"/>
      <c r="E44" s="63"/>
      <c r="F44" s="63"/>
      <c r="G44" s="63"/>
      <c r="H44" s="63"/>
      <c r="I44" s="63"/>
    </row>
    <row r="45" spans="1:9" s="58" customFormat="1" ht="15">
      <c r="A45" s="123"/>
      <c r="B45" s="123"/>
      <c r="C45" s="58" t="s">
        <v>81</v>
      </c>
      <c r="D45" s="74">
        <v>0</v>
      </c>
      <c r="E45" s="63">
        <v>100000</v>
      </c>
      <c r="F45" s="63">
        <v>100000</v>
      </c>
      <c r="G45" s="63">
        <v>100000</v>
      </c>
      <c r="H45" s="63">
        <v>100000</v>
      </c>
      <c r="I45" s="63">
        <v>100000</v>
      </c>
    </row>
    <row r="46" spans="1:9" s="58" customFormat="1" ht="15">
      <c r="A46" s="123"/>
      <c r="B46" s="123"/>
      <c r="C46" s="55" t="s">
        <v>82</v>
      </c>
      <c r="D46" s="63"/>
      <c r="E46" s="65"/>
      <c r="F46" s="65"/>
      <c r="G46" s="65"/>
      <c r="H46" s="65"/>
      <c r="I46" s="65"/>
    </row>
    <row r="47" spans="1:9" s="58" customFormat="1" ht="54" customHeight="1">
      <c r="A47" s="123"/>
      <c r="B47" s="123"/>
      <c r="C47" s="55" t="s">
        <v>83</v>
      </c>
      <c r="D47" s="63"/>
      <c r="E47" s="65"/>
      <c r="F47" s="65"/>
      <c r="G47" s="65"/>
      <c r="H47" s="65"/>
      <c r="I47" s="65"/>
    </row>
    <row r="48" spans="1:9" s="58" customFormat="1" ht="29.25" customHeight="1">
      <c r="A48" s="124"/>
      <c r="B48" s="124"/>
      <c r="C48" s="55" t="s">
        <v>84</v>
      </c>
      <c r="D48" s="72"/>
      <c r="E48" s="59"/>
      <c r="F48" s="59"/>
      <c r="G48" s="59"/>
      <c r="H48" s="59"/>
      <c r="I48" s="59"/>
    </row>
    <row r="49" spans="1:4" s="58" customFormat="1" ht="15">
      <c r="A49" s="60"/>
      <c r="B49" s="61"/>
      <c r="C49" s="61"/>
      <c r="D49" s="73"/>
    </row>
    <row r="50" spans="1:4" s="58" customFormat="1" ht="15">
      <c r="A50" s="60"/>
      <c r="B50" s="61"/>
      <c r="C50" s="61"/>
      <c r="D50" s="73"/>
    </row>
    <row r="51" spans="1:4" s="58" customFormat="1" ht="15">
      <c r="A51" s="60"/>
      <c r="B51" s="61"/>
      <c r="C51" s="61"/>
      <c r="D51" s="73"/>
    </row>
    <row r="52" spans="1:4" s="58" customFormat="1" ht="15">
      <c r="A52" s="60"/>
      <c r="B52" s="61"/>
      <c r="C52" s="61"/>
      <c r="D52" s="73"/>
    </row>
    <row r="53" spans="1:4" s="58" customFormat="1" ht="15">
      <c r="A53" s="60"/>
      <c r="B53" s="61"/>
      <c r="C53" s="61"/>
      <c r="D53" s="73"/>
    </row>
    <row r="54" spans="1:4" s="58" customFormat="1" ht="15">
      <c r="A54" s="60"/>
      <c r="B54" s="61"/>
      <c r="C54" s="61"/>
      <c r="D54" s="73"/>
    </row>
    <row r="55" spans="1:4" s="58" customFormat="1" ht="15">
      <c r="A55" s="60"/>
      <c r="B55" s="61"/>
      <c r="C55" s="61"/>
      <c r="D55" s="73"/>
    </row>
    <row r="56" spans="1:4" s="58" customFormat="1" ht="15">
      <c r="A56" s="60"/>
      <c r="B56" s="61"/>
      <c r="C56" s="61"/>
      <c r="D56" s="73"/>
    </row>
    <row r="57" spans="1:4" s="58" customFormat="1" ht="15">
      <c r="A57" s="60"/>
      <c r="B57" s="61"/>
      <c r="C57" s="61"/>
      <c r="D57" s="73"/>
    </row>
    <row r="58" spans="1:4" s="58" customFormat="1" ht="15">
      <c r="A58" s="60"/>
      <c r="B58" s="61"/>
      <c r="C58" s="61"/>
      <c r="D58" s="73"/>
    </row>
    <row r="59" spans="1:4" s="58" customFormat="1" ht="15">
      <c r="A59" s="60"/>
      <c r="B59" s="61"/>
      <c r="C59" s="61"/>
      <c r="D59" s="73"/>
    </row>
    <row r="60" spans="1:4" s="58" customFormat="1" ht="15">
      <c r="A60" s="60"/>
      <c r="B60" s="61"/>
      <c r="C60" s="61"/>
      <c r="D60" s="73"/>
    </row>
    <row r="61" spans="1:4" s="58" customFormat="1" ht="15">
      <c r="A61" s="60"/>
      <c r="B61" s="61"/>
      <c r="C61" s="61"/>
      <c r="D61" s="73"/>
    </row>
    <row r="62" spans="1:4" s="58" customFormat="1" ht="15">
      <c r="A62" s="60"/>
      <c r="B62" s="61"/>
      <c r="C62" s="61"/>
      <c r="D62" s="73"/>
    </row>
    <row r="63" spans="1:4" s="58" customFormat="1" ht="15">
      <c r="A63" s="60"/>
      <c r="B63" s="61"/>
      <c r="C63" s="61"/>
      <c r="D63" s="73"/>
    </row>
    <row r="64" spans="1:4" s="58" customFormat="1" ht="15">
      <c r="A64" s="60"/>
      <c r="B64" s="61"/>
      <c r="C64" s="61"/>
      <c r="D64" s="73"/>
    </row>
    <row r="65" spans="1:4" s="58" customFormat="1" ht="15">
      <c r="A65" s="60"/>
      <c r="B65" s="61"/>
      <c r="C65" s="61"/>
      <c r="D65" s="73"/>
    </row>
    <row r="66" spans="1:4" s="58" customFormat="1" ht="15">
      <c r="A66" s="60"/>
      <c r="B66" s="61"/>
      <c r="C66" s="61"/>
      <c r="D66" s="73"/>
    </row>
    <row r="67" spans="1:4" s="58" customFormat="1" ht="15">
      <c r="A67" s="60"/>
      <c r="B67" s="61"/>
      <c r="C67" s="61"/>
      <c r="D67" s="73"/>
    </row>
    <row r="68" spans="1:4" s="58" customFormat="1" ht="15">
      <c r="A68" s="60"/>
      <c r="B68" s="61"/>
      <c r="C68" s="61"/>
      <c r="D68" s="73"/>
    </row>
    <row r="69" spans="1:4" s="58" customFormat="1" ht="15">
      <c r="A69" s="60"/>
      <c r="B69" s="61"/>
      <c r="C69" s="61"/>
      <c r="D69" s="73"/>
    </row>
    <row r="70" spans="1:4" s="58" customFormat="1" ht="15">
      <c r="A70" s="60"/>
      <c r="B70" s="61"/>
      <c r="C70" s="61"/>
      <c r="D70" s="73"/>
    </row>
    <row r="71" spans="1:4" s="58" customFormat="1" ht="15">
      <c r="A71" s="60"/>
      <c r="B71" s="61"/>
      <c r="C71" s="61"/>
      <c r="D71" s="73"/>
    </row>
    <row r="72" spans="1:4" s="58" customFormat="1" ht="15">
      <c r="A72" s="60"/>
      <c r="B72" s="61"/>
      <c r="C72" s="61"/>
      <c r="D72" s="73"/>
    </row>
    <row r="73" spans="1:4" s="58" customFormat="1" ht="15">
      <c r="A73" s="60"/>
      <c r="B73" s="61"/>
      <c r="C73" s="61"/>
      <c r="D73" s="73"/>
    </row>
    <row r="74" spans="1:4" s="58" customFormat="1" ht="15">
      <c r="A74" s="60"/>
      <c r="B74" s="61"/>
      <c r="C74" s="61"/>
      <c r="D74" s="73"/>
    </row>
    <row r="75" spans="1:4" s="58" customFormat="1" ht="15">
      <c r="A75" s="60"/>
      <c r="B75" s="61"/>
      <c r="C75" s="61"/>
      <c r="D75" s="73"/>
    </row>
    <row r="76" spans="1:4" s="58" customFormat="1" ht="15">
      <c r="A76" s="60"/>
      <c r="B76" s="61"/>
      <c r="C76" s="61"/>
      <c r="D76" s="73"/>
    </row>
    <row r="77" spans="1:4" s="58" customFormat="1" ht="15">
      <c r="A77" s="60"/>
      <c r="B77" s="61"/>
      <c r="C77" s="61"/>
      <c r="D77" s="73"/>
    </row>
    <row r="78" spans="1:4" s="58" customFormat="1" ht="15">
      <c r="A78" s="60"/>
      <c r="B78" s="61"/>
      <c r="C78" s="61"/>
      <c r="D78" s="73"/>
    </row>
    <row r="79" spans="1:4" s="58" customFormat="1" ht="15">
      <c r="A79" s="60"/>
      <c r="B79" s="61"/>
      <c r="C79" s="61"/>
      <c r="D79" s="73"/>
    </row>
  </sheetData>
  <sheetProtection/>
  <mergeCells count="19">
    <mergeCell ref="C1:I1"/>
    <mergeCell ref="G2:I2"/>
    <mergeCell ref="A3:I3"/>
    <mergeCell ref="A5:A6"/>
    <mergeCell ref="B5:B6"/>
    <mergeCell ref="C5:C6"/>
    <mergeCell ref="D5:I5"/>
    <mergeCell ref="A7:A13"/>
    <mergeCell ref="B7:B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2021-04-08T11:59:44Z</cp:lastPrinted>
  <dcterms:created xsi:type="dcterms:W3CDTF">2013-07-25T04:40:16Z</dcterms:created>
  <dcterms:modified xsi:type="dcterms:W3CDTF">2021-04-08T12:00:01Z</dcterms:modified>
  <cp:category/>
  <cp:version/>
  <cp:contentType/>
  <cp:contentStatus/>
</cp:coreProperties>
</file>