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2" sheetId="1" r:id="rId1"/>
    <sheet name="Приложение 3" sheetId="2" r:id="rId2"/>
  </sheets>
  <definedNames>
    <definedName name="_xlnm.Print_Titles" localSheetId="0">'Приложение 2'!$8:$9</definedName>
  </definedNames>
  <calcPr calcId="145621"/>
</workbook>
</file>

<file path=xl/calcChain.xml><?xml version="1.0" encoding="utf-8"?>
<calcChain xmlns="http://schemas.openxmlformats.org/spreadsheetml/2006/main">
  <c r="J13" i="1" l="1"/>
  <c r="J10" i="1"/>
  <c r="H10" i="1" l="1"/>
  <c r="I10" i="1"/>
  <c r="K10" i="1"/>
  <c r="L10" i="1"/>
  <c r="M10" i="1"/>
  <c r="G10" i="1"/>
  <c r="H13" i="1"/>
  <c r="I13" i="1"/>
  <c r="K13" i="1"/>
  <c r="L13" i="1"/>
  <c r="M13" i="1"/>
  <c r="G13" i="1"/>
  <c r="H14" i="1"/>
  <c r="H11" i="1" s="1"/>
  <c r="I14" i="1"/>
  <c r="J14" i="1"/>
  <c r="J11" i="1" s="1"/>
  <c r="K14" i="1"/>
  <c r="L14" i="1"/>
  <c r="M14" i="1"/>
  <c r="G14" i="1"/>
  <c r="D12" i="2"/>
  <c r="E12" i="2"/>
  <c r="F12" i="2"/>
  <c r="H12" i="2"/>
  <c r="I12" i="2"/>
  <c r="J12" i="2"/>
  <c r="I11" i="1"/>
  <c r="L11" i="1"/>
  <c r="M11" i="1"/>
  <c r="H15" i="1"/>
  <c r="I15" i="1"/>
  <c r="I12" i="1" s="1"/>
  <c r="J15" i="1"/>
  <c r="J12" i="1" s="1"/>
  <c r="K15" i="1"/>
  <c r="K12" i="1" s="1"/>
  <c r="L15" i="1"/>
  <c r="M15" i="1"/>
  <c r="M12" i="1" s="1"/>
  <c r="G15" i="1"/>
  <c r="G32" i="1"/>
  <c r="H32" i="1"/>
  <c r="I32" i="1"/>
  <c r="J32" i="1"/>
  <c r="K32" i="1"/>
  <c r="L32" i="1"/>
  <c r="M32" i="1"/>
  <c r="G22" i="1"/>
  <c r="H22" i="1"/>
  <c r="I22" i="1"/>
  <c r="J22" i="1"/>
  <c r="K22" i="1"/>
  <c r="L22" i="1"/>
  <c r="M22" i="1"/>
  <c r="F28" i="1"/>
  <c r="F26" i="1"/>
  <c r="F24" i="1"/>
  <c r="J10" i="2" l="1"/>
  <c r="J7" i="2" s="1"/>
  <c r="F10" i="2"/>
  <c r="F7" i="2" s="1"/>
  <c r="G10" i="2"/>
  <c r="G7" i="2" s="1"/>
  <c r="G15" i="2"/>
  <c r="H12" i="1"/>
  <c r="E10" i="2" s="1"/>
  <c r="E7" i="2" s="1"/>
  <c r="L12" i="1"/>
  <c r="I10" i="2" s="1"/>
  <c r="I7" i="2" s="1"/>
  <c r="F14" i="1"/>
  <c r="G11" i="1"/>
  <c r="K11" i="1"/>
  <c r="H10" i="2" s="1"/>
  <c r="H7" i="2" s="1"/>
  <c r="F15" i="1"/>
  <c r="G12" i="1"/>
  <c r="F19" i="1"/>
  <c r="F21" i="1"/>
  <c r="G18" i="1"/>
  <c r="H18" i="1"/>
  <c r="I18" i="1"/>
  <c r="M18" i="1"/>
  <c r="K18" i="1"/>
  <c r="L18" i="1"/>
  <c r="J18" i="1"/>
  <c r="F20" i="1"/>
  <c r="J16" i="1"/>
  <c r="F16" i="1" s="1"/>
  <c r="F23" i="1"/>
  <c r="F25" i="1"/>
  <c r="F27" i="1"/>
  <c r="F29" i="1"/>
  <c r="F30" i="1"/>
  <c r="F31" i="1"/>
  <c r="F33" i="1"/>
  <c r="F32" i="1" s="1"/>
  <c r="F17" i="1"/>
  <c r="F13" i="1" l="1"/>
  <c r="F12" i="1"/>
  <c r="F11" i="1"/>
  <c r="G12" i="2"/>
  <c r="C15" i="2"/>
  <c r="C12" i="2" s="1"/>
  <c r="F22" i="1"/>
  <c r="F18" i="1"/>
  <c r="D10" i="2" l="1"/>
  <c r="F10" i="1"/>
  <c r="D7" i="2" l="1"/>
  <c r="C7" i="2" s="1"/>
  <c r="C10" i="2"/>
</calcChain>
</file>

<file path=xl/sharedStrings.xml><?xml version="1.0" encoding="utf-8"?>
<sst xmlns="http://schemas.openxmlformats.org/spreadsheetml/2006/main" count="143" uniqueCount="67">
  <si>
    <t>Ответственный исполнитель, соисполнитель</t>
  </si>
  <si>
    <t>Код бюджетной классификации</t>
  </si>
  <si>
    <t>Расходы (тыс. руб.)</t>
  </si>
  <si>
    <t>ГРБС</t>
  </si>
  <si>
    <t>РзПр</t>
  </si>
  <si>
    <t>ЦСР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</si>
  <si>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</si>
  <si>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</si>
  <si>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</si>
  <si>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</si>
  <si>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</si>
  <si>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</si>
  <si>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</si>
  <si>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</si>
  <si>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Программа  «Создание условий для обеспечения общественной безопасности населения и территории Добринского муниципального района на 2014-2020 годы»</t>
  </si>
  <si>
    <t xml:space="preserve">Приложение 2
к муниципальной программе
«Создание условий для обеспечения общественной безопасности населения
 и территории Добринского муниципального района на 2014 – 2020 годы»
</t>
  </si>
  <si>
    <t>Ресурсное обеспечение реализации муниципальной программы 
«Создание условий для обеспечения общественной безопасности населения и территории
 Добринского муниципального района на 2014-2020 годы»
за счет средств районного бюджета</t>
  </si>
  <si>
    <t>Наименование мероприятия</t>
  </si>
  <si>
    <t>Подпрограмма 1 «Осуществление мероприятий мобилизационной подготовки, гражданской обороны и защиты населения и территории муниципального района от чрезвычайных ситуаций природного и техногенного характера на 2014-2020 годы»</t>
  </si>
  <si>
    <t xml:space="preserve">Отдел МП  и делам  ГО и ЧС </t>
  </si>
  <si>
    <t>0309</t>
  </si>
  <si>
    <t>0410499999</t>
  </si>
  <si>
    <t>Организация пропускного режима к месту проведения мероприятий с массовым участием граждан с использованием технических средств контроля доступа</t>
  </si>
  <si>
    <t>702</t>
  </si>
  <si>
    <t>0410399999</t>
  </si>
  <si>
    <t>Основное мероприятие 4 подпрограммы 1 «Организация и осуществление мероприятий по гражданской обороне, создание запасов СИЗ и средств радиоционно-химической разведки и контроля»</t>
  </si>
  <si>
    <t>Основное мероприятие 3 подпрограммы 1 «Организация пропускного режима к месту проведения мероприятий с массовым участием граждан с использованием технических средств контроля доступа»</t>
  </si>
  <si>
    <t>Основное мероприятие 5 подпрограммы 1 «Финансирование на содержание и развитие МКУ «ЕДДС»</t>
  </si>
  <si>
    <t>0104</t>
  </si>
  <si>
    <t xml:space="preserve">0020400        </t>
  </si>
  <si>
    <t>0410508000</t>
  </si>
  <si>
    <t xml:space="preserve">0309                        </t>
  </si>
  <si>
    <t xml:space="preserve">Организация и осуществление мероприятий по гражданской обороне, создание запасов СИЗ и средств радиационно-химической разведки и контроля: - противогазы ГП-7
-индивидуальные перевязочные пакеты-ИПП-1
</t>
  </si>
  <si>
    <t>Повышение квалификации  начальника отдела МП и делам ГО и ЧС</t>
  </si>
  <si>
    <t>Повышение квалификации специалиста-эксперта отдела МП и делам ГО и ЧС (ИФ РСП)</t>
  </si>
  <si>
    <t>Финансирование на содержание и развитие  МКУ ЕДДС</t>
  </si>
  <si>
    <t>Улучшение качества мобилизационной подготовки, сертификация АРМ РСП, ежегодный технический контроль АРМ РСП</t>
  </si>
  <si>
    <t>0020400</t>
  </si>
  <si>
    <t>0410800</t>
  </si>
  <si>
    <t>0029920</t>
  </si>
  <si>
    <t>Основное мероприятие 6 подпрограммы 1 «Построение, внедрение и эксплуатация аппаратно-программного комплекса "Безопасный город»</t>
  </si>
  <si>
    <t>Построение, внедрение и эксплуатация аппаратно-программного комплекса "Безопасный город</t>
  </si>
  <si>
    <t>МКУ "ЕДДС"</t>
  </si>
  <si>
    <t>0410699999</t>
  </si>
  <si>
    <t>х</t>
  </si>
  <si>
    <t>Всего                                    МКУ "ЕДДС"</t>
  </si>
  <si>
    <t>Наименование подпрограмм</t>
  </si>
  <si>
    <t>Источники ресурсного обеспечения</t>
  </si>
  <si>
    <t>всего</t>
  </si>
  <si>
    <t>2014год</t>
  </si>
  <si>
    <t>2015год</t>
  </si>
  <si>
    <t>2016год</t>
  </si>
  <si>
    <t>2017год</t>
  </si>
  <si>
    <t>2018год</t>
  </si>
  <si>
    <t>2019год</t>
  </si>
  <si>
    <t>2020год</t>
  </si>
  <si>
    <t xml:space="preserve">Всего </t>
  </si>
  <si>
    <t>федеральный бюджет</t>
  </si>
  <si>
    <t>областной бюджет</t>
  </si>
  <si>
    <t>районный бюджет</t>
  </si>
  <si>
    <t>«Осуществление мероприятий мобилизационной подготовки, гражданской обороны и защиты населения и территории Добринского муниципального района от чрезвычайных ситуаций природного и техногенного характера на 2014 – 2020 годы»</t>
  </si>
  <si>
    <t xml:space="preserve">Приложение 3
к муниципальной программе
«Создание условий для обеспечения общественной безопасности населения
 и территории Добринского муниципального района на 2014 – 2020 годы» </t>
  </si>
  <si>
    <t>Прогнозная оценка расходов по источникам ресурсного обеспечения на реализацию муниципальной программы 
«Создание условий для обеспечения общественной безопасности населения и территории
 Добринского муниципального района на 2014-2020 годы»</t>
  </si>
  <si>
    <t>Всего по муниципальной программе  «Создание условий для обеспечения общественной безопасности населения и территории Добринского муниципального района на 2014-2020 годы»</t>
  </si>
  <si>
    <t>средства внебюджетных источников</t>
  </si>
  <si>
    <t xml:space="preserve">Отдел МП                             и делам  ГО и ЧС </t>
  </si>
  <si>
    <t xml:space="preserve">Всего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</si>
</sst>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indent="15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164" fontId="4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="80" zoomScaleNormal="80" workbookViewId="0">
      <selection activeCell="P14" sqref="P14"/>
    </sheetView>
  </sheetViews>
  <sheetFormatPr defaultRowHeight="18.75" x14ac:dyDescent="0.3"/>
  <cols>
    <col min="1" max="1" width="61.42578125" style="3" customWidth="1"/>
    <col min="2" max="2" width="22.85546875" style="3" customWidth="1"/>
    <col min="3" max="13" width="15.7109375" style="3" customWidth="1"/>
    <col min="14" max="16384" width="9.140625" style="3"/>
  </cols>
  <sheetData>
    <row r="1" spans="1:13" ht="18.75" customHeight="1" x14ac:dyDescent="0.3">
      <c r="A1" s="1"/>
      <c r="H1" s="43" t="s">
        <v>15</v>
      </c>
      <c r="I1" s="43"/>
      <c r="J1" s="43"/>
      <c r="K1" s="43"/>
      <c r="L1" s="43"/>
      <c r="M1" s="43"/>
    </row>
    <row r="2" spans="1:13" ht="18.75" customHeight="1" x14ac:dyDescent="0.3">
      <c r="A2" s="2"/>
      <c r="H2" s="43"/>
      <c r="I2" s="43"/>
      <c r="J2" s="43"/>
      <c r="K2" s="43"/>
      <c r="L2" s="43"/>
      <c r="M2" s="43"/>
    </row>
    <row r="3" spans="1:13" x14ac:dyDescent="0.3">
      <c r="A3" s="1"/>
      <c r="H3" s="43"/>
      <c r="I3" s="43"/>
      <c r="J3" s="43"/>
      <c r="K3" s="43"/>
      <c r="L3" s="43"/>
      <c r="M3" s="43"/>
    </row>
    <row r="4" spans="1:13" ht="28.5" customHeight="1" x14ac:dyDescent="0.3">
      <c r="A4" s="1"/>
      <c r="H4" s="43"/>
      <c r="I4" s="43"/>
      <c r="J4" s="43"/>
      <c r="K4" s="43"/>
      <c r="L4" s="43"/>
      <c r="M4" s="43"/>
    </row>
    <row r="6" spans="1:13" ht="86.25" customHeight="1" x14ac:dyDescent="0.3">
      <c r="A6" s="59" t="s">
        <v>16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x14ac:dyDescent="0.3">
      <c r="A7" s="4"/>
    </row>
    <row r="8" spans="1:13" ht="74.25" customHeight="1" x14ac:dyDescent="0.3">
      <c r="A8" s="44" t="s">
        <v>17</v>
      </c>
      <c r="B8" s="46" t="s">
        <v>0</v>
      </c>
      <c r="C8" s="46" t="s">
        <v>1</v>
      </c>
      <c r="D8" s="46"/>
      <c r="E8" s="46"/>
      <c r="F8" s="46" t="s">
        <v>2</v>
      </c>
      <c r="G8" s="46"/>
      <c r="H8" s="46"/>
      <c r="I8" s="46"/>
      <c r="J8" s="46"/>
      <c r="K8" s="46"/>
      <c r="L8" s="46"/>
      <c r="M8" s="46"/>
    </row>
    <row r="9" spans="1:13" ht="21.75" customHeight="1" x14ac:dyDescent="0.3">
      <c r="A9" s="45"/>
      <c r="B9" s="46"/>
      <c r="C9" s="9" t="s">
        <v>3</v>
      </c>
      <c r="D9" s="9" t="s">
        <v>4</v>
      </c>
      <c r="E9" s="9" t="s">
        <v>5</v>
      </c>
      <c r="F9" s="7" t="s">
        <v>6</v>
      </c>
      <c r="G9" s="9" t="s">
        <v>7</v>
      </c>
      <c r="H9" s="9" t="s">
        <v>8</v>
      </c>
      <c r="I9" s="9" t="s">
        <v>9</v>
      </c>
      <c r="J9" s="9" t="s">
        <v>10</v>
      </c>
      <c r="K9" s="9" t="s">
        <v>11</v>
      </c>
      <c r="L9" s="9" t="s">
        <v>12</v>
      </c>
      <c r="M9" s="9" t="s">
        <v>13</v>
      </c>
    </row>
    <row r="10" spans="1:13" ht="39.950000000000003" customHeight="1" x14ac:dyDescent="0.3">
      <c r="A10" s="47" t="s">
        <v>14</v>
      </c>
      <c r="B10" s="15" t="s">
        <v>66</v>
      </c>
      <c r="C10" s="61" t="s">
        <v>23</v>
      </c>
      <c r="D10" s="17" t="s">
        <v>44</v>
      </c>
      <c r="E10" s="17" t="s">
        <v>44</v>
      </c>
      <c r="F10" s="16">
        <f>SUM(G10:M10)</f>
        <v>19107.8</v>
      </c>
      <c r="G10" s="18">
        <f>G11+G12</f>
        <v>2302.6999999999998</v>
      </c>
      <c r="H10" s="18">
        <f t="shared" ref="H10:M10" si="0">H11+H12</f>
        <v>2367.9</v>
      </c>
      <c r="I10" s="18">
        <f t="shared" si="0"/>
        <v>2573.8000000000002</v>
      </c>
      <c r="J10" s="18">
        <f>J11+J12</f>
        <v>5960.4</v>
      </c>
      <c r="K10" s="18">
        <f t="shared" si="0"/>
        <v>1934</v>
      </c>
      <c r="L10" s="18">
        <f t="shared" si="0"/>
        <v>1997</v>
      </c>
      <c r="M10" s="18">
        <f t="shared" si="0"/>
        <v>1972</v>
      </c>
    </row>
    <row r="11" spans="1:13" ht="39.950000000000003" customHeight="1" x14ac:dyDescent="0.3">
      <c r="A11" s="48"/>
      <c r="B11" s="16" t="s">
        <v>65</v>
      </c>
      <c r="C11" s="62"/>
      <c r="D11" s="17" t="s">
        <v>44</v>
      </c>
      <c r="E11" s="17" t="s">
        <v>44</v>
      </c>
      <c r="F11" s="29">
        <f t="shared" ref="F11:F15" si="1">SUM(G11:M11)</f>
        <v>15686</v>
      </c>
      <c r="G11" s="30">
        <f t="shared" ref="G11:M12" si="2">G14</f>
        <v>2302.6999999999998</v>
      </c>
      <c r="H11" s="30">
        <f t="shared" si="2"/>
        <v>2367.9</v>
      </c>
      <c r="I11" s="30">
        <f t="shared" si="2"/>
        <v>2573.8000000000002</v>
      </c>
      <c r="J11" s="30">
        <f t="shared" si="2"/>
        <v>2538.6</v>
      </c>
      <c r="K11" s="31">
        <f t="shared" si="2"/>
        <v>1934</v>
      </c>
      <c r="L11" s="31">
        <f t="shared" si="2"/>
        <v>1997</v>
      </c>
      <c r="M11" s="31">
        <f t="shared" si="2"/>
        <v>1972</v>
      </c>
    </row>
    <row r="12" spans="1:13" ht="39.950000000000003" customHeight="1" x14ac:dyDescent="0.3">
      <c r="A12" s="49"/>
      <c r="B12" s="16" t="s">
        <v>45</v>
      </c>
      <c r="C12" s="63"/>
      <c r="D12" s="17" t="s">
        <v>44</v>
      </c>
      <c r="E12" s="17" t="s">
        <v>44</v>
      </c>
      <c r="F12" s="29">
        <f t="shared" si="1"/>
        <v>3421.8</v>
      </c>
      <c r="G12" s="30">
        <f t="shared" si="2"/>
        <v>0</v>
      </c>
      <c r="H12" s="30">
        <f t="shared" si="2"/>
        <v>0</v>
      </c>
      <c r="I12" s="30">
        <f t="shared" si="2"/>
        <v>0</v>
      </c>
      <c r="J12" s="30">
        <f t="shared" si="2"/>
        <v>3421.8</v>
      </c>
      <c r="K12" s="31">
        <f t="shared" si="2"/>
        <v>0</v>
      </c>
      <c r="L12" s="31">
        <f t="shared" si="2"/>
        <v>0</v>
      </c>
      <c r="M12" s="31">
        <f t="shared" si="2"/>
        <v>0</v>
      </c>
    </row>
    <row r="13" spans="1:13" ht="39.950000000000003" customHeight="1" x14ac:dyDescent="0.3">
      <c r="A13" s="47" t="s">
        <v>18</v>
      </c>
      <c r="B13" s="15" t="s">
        <v>66</v>
      </c>
      <c r="C13" s="61" t="s">
        <v>23</v>
      </c>
      <c r="D13" s="19" t="s">
        <v>44</v>
      </c>
      <c r="E13" s="19" t="s">
        <v>44</v>
      </c>
      <c r="F13" s="16">
        <f t="shared" si="1"/>
        <v>19107.8</v>
      </c>
      <c r="G13" s="20">
        <f>G14+G15</f>
        <v>2302.6999999999998</v>
      </c>
      <c r="H13" s="20">
        <f t="shared" ref="H13:M13" si="3">H14+H15</f>
        <v>2367.9</v>
      </c>
      <c r="I13" s="20">
        <f t="shared" si="3"/>
        <v>2573.8000000000002</v>
      </c>
      <c r="J13" s="20">
        <f>J14+J15</f>
        <v>5960.4</v>
      </c>
      <c r="K13" s="20">
        <f t="shared" si="3"/>
        <v>1934</v>
      </c>
      <c r="L13" s="20">
        <f t="shared" si="3"/>
        <v>1997</v>
      </c>
      <c r="M13" s="20">
        <f t="shared" si="3"/>
        <v>1972</v>
      </c>
    </row>
    <row r="14" spans="1:13" ht="39.950000000000003" customHeight="1" x14ac:dyDescent="0.3">
      <c r="A14" s="48"/>
      <c r="B14" s="15" t="s">
        <v>65</v>
      </c>
      <c r="C14" s="62"/>
      <c r="D14" s="19" t="s">
        <v>44</v>
      </c>
      <c r="E14" s="19" t="s">
        <v>44</v>
      </c>
      <c r="F14" s="29">
        <f t="shared" si="1"/>
        <v>15686</v>
      </c>
      <c r="G14" s="32">
        <f>G17+G18+G22</f>
        <v>2302.6999999999998</v>
      </c>
      <c r="H14" s="32">
        <f t="shared" ref="H14:M14" si="4">H17+H18+H22</f>
        <v>2367.9</v>
      </c>
      <c r="I14" s="32">
        <f t="shared" si="4"/>
        <v>2573.8000000000002</v>
      </c>
      <c r="J14" s="32">
        <f t="shared" si="4"/>
        <v>2538.6</v>
      </c>
      <c r="K14" s="32">
        <f t="shared" si="4"/>
        <v>1934</v>
      </c>
      <c r="L14" s="32">
        <f t="shared" si="4"/>
        <v>1997</v>
      </c>
      <c r="M14" s="32">
        <f t="shared" si="4"/>
        <v>1972</v>
      </c>
    </row>
    <row r="15" spans="1:13" ht="39.950000000000003" customHeight="1" x14ac:dyDescent="0.3">
      <c r="A15" s="49"/>
      <c r="B15" s="16" t="s">
        <v>45</v>
      </c>
      <c r="C15" s="63"/>
      <c r="D15" s="19" t="s">
        <v>44</v>
      </c>
      <c r="E15" s="19" t="s">
        <v>44</v>
      </c>
      <c r="F15" s="29">
        <f t="shared" si="1"/>
        <v>3421.8</v>
      </c>
      <c r="G15" s="32">
        <f>G33</f>
        <v>0</v>
      </c>
      <c r="H15" s="32">
        <f t="shared" ref="H15:M15" si="5">H33</f>
        <v>0</v>
      </c>
      <c r="I15" s="32">
        <f t="shared" si="5"/>
        <v>0</v>
      </c>
      <c r="J15" s="32">
        <f t="shared" si="5"/>
        <v>3421.8</v>
      </c>
      <c r="K15" s="32">
        <f t="shared" si="5"/>
        <v>0</v>
      </c>
      <c r="L15" s="32">
        <f t="shared" si="5"/>
        <v>0</v>
      </c>
      <c r="M15" s="32">
        <f t="shared" si="5"/>
        <v>0</v>
      </c>
    </row>
    <row r="16" spans="1:13" ht="111.75" customHeight="1" x14ac:dyDescent="0.3">
      <c r="A16" s="13" t="s">
        <v>26</v>
      </c>
      <c r="B16" s="13" t="s">
        <v>44</v>
      </c>
      <c r="C16" s="14" t="s">
        <v>44</v>
      </c>
      <c r="D16" s="14" t="s">
        <v>44</v>
      </c>
      <c r="E16" s="14" t="s">
        <v>44</v>
      </c>
      <c r="F16" s="13">
        <f t="shared" ref="F16:F18" si="6">SUM(G16:M16)</f>
        <v>129.69999999999999</v>
      </c>
      <c r="G16" s="13"/>
      <c r="H16" s="13"/>
      <c r="I16" s="13"/>
      <c r="J16" s="13">
        <f>J17</f>
        <v>129.69999999999999</v>
      </c>
      <c r="K16" s="13"/>
      <c r="L16" s="13"/>
      <c r="M16" s="13"/>
    </row>
    <row r="17" spans="1:13" ht="85.5" customHeight="1" x14ac:dyDescent="0.3">
      <c r="A17" s="5" t="s">
        <v>22</v>
      </c>
      <c r="B17" s="5" t="s">
        <v>19</v>
      </c>
      <c r="C17" s="10" t="s">
        <v>23</v>
      </c>
      <c r="D17" s="10" t="s">
        <v>20</v>
      </c>
      <c r="E17" s="10" t="s">
        <v>24</v>
      </c>
      <c r="F17" s="5">
        <f t="shared" si="6"/>
        <v>129.69999999999999</v>
      </c>
      <c r="G17" s="5"/>
      <c r="H17" s="5"/>
      <c r="I17" s="5"/>
      <c r="J17" s="5">
        <v>129.69999999999999</v>
      </c>
      <c r="K17" s="5"/>
      <c r="L17" s="5"/>
      <c r="M17" s="5"/>
    </row>
    <row r="18" spans="1:13" ht="103.5" customHeight="1" x14ac:dyDescent="0.3">
      <c r="A18" s="13" t="s">
        <v>25</v>
      </c>
      <c r="B18" s="13" t="s">
        <v>44</v>
      </c>
      <c r="C18" s="14" t="s">
        <v>44</v>
      </c>
      <c r="D18" s="14" t="s">
        <v>44</v>
      </c>
      <c r="E18" s="14" t="s">
        <v>44</v>
      </c>
      <c r="F18" s="13">
        <f t="shared" si="6"/>
        <v>260.2</v>
      </c>
      <c r="G18" s="13">
        <f t="shared" ref="G18:I18" si="7">SUM(G19:G21)</f>
        <v>75</v>
      </c>
      <c r="H18" s="13">
        <f t="shared" si="7"/>
        <v>0</v>
      </c>
      <c r="I18" s="13">
        <f t="shared" si="7"/>
        <v>0</v>
      </c>
      <c r="J18" s="13">
        <f>SUM(J19:J21)</f>
        <v>177.2</v>
      </c>
      <c r="K18" s="13">
        <f t="shared" ref="K18:M18" si="8">SUM(K19:K21)</f>
        <v>4</v>
      </c>
      <c r="L18" s="13">
        <f t="shared" si="8"/>
        <v>2</v>
      </c>
      <c r="M18" s="13">
        <f t="shared" si="8"/>
        <v>2</v>
      </c>
    </row>
    <row r="19" spans="1:13" s="21" customFormat="1" ht="38.1" customHeight="1" x14ac:dyDescent="0.3">
      <c r="A19" s="50" t="s">
        <v>32</v>
      </c>
      <c r="B19" s="53" t="s">
        <v>19</v>
      </c>
      <c r="C19" s="56">
        <v>702</v>
      </c>
      <c r="D19" s="23" t="s">
        <v>28</v>
      </c>
      <c r="E19" s="23" t="s">
        <v>29</v>
      </c>
      <c r="F19" s="5">
        <f>SUM(G19:M19)</f>
        <v>75</v>
      </c>
      <c r="G19" s="22">
        <v>75</v>
      </c>
      <c r="H19" s="22"/>
      <c r="I19" s="22"/>
      <c r="J19" s="22"/>
      <c r="K19" s="22"/>
      <c r="L19" s="22"/>
      <c r="M19" s="22"/>
    </row>
    <row r="20" spans="1:13" ht="38.1" customHeight="1" x14ac:dyDescent="0.3">
      <c r="A20" s="51"/>
      <c r="B20" s="54"/>
      <c r="C20" s="57"/>
      <c r="D20" s="10" t="s">
        <v>31</v>
      </c>
      <c r="E20" s="10" t="s">
        <v>21</v>
      </c>
      <c r="F20" s="5">
        <f>SUM(G20:M20)</f>
        <v>177.2</v>
      </c>
      <c r="G20" s="5"/>
      <c r="H20" s="5"/>
      <c r="I20" s="5"/>
      <c r="J20" s="5">
        <v>177.2</v>
      </c>
      <c r="K20" s="5"/>
      <c r="L20" s="5"/>
      <c r="M20" s="5"/>
    </row>
    <row r="21" spans="1:13" ht="38.1" customHeight="1" x14ac:dyDescent="0.3">
      <c r="A21" s="52"/>
      <c r="B21" s="55"/>
      <c r="C21" s="58"/>
      <c r="D21" s="10" t="s">
        <v>20</v>
      </c>
      <c r="E21" s="10" t="s">
        <v>30</v>
      </c>
      <c r="F21" s="5">
        <f>SUM(G21:M21)</f>
        <v>8</v>
      </c>
      <c r="G21" s="5"/>
      <c r="H21" s="5"/>
      <c r="I21" s="5"/>
      <c r="J21" s="5"/>
      <c r="K21" s="5">
        <v>4</v>
      </c>
      <c r="L21" s="5">
        <v>2</v>
      </c>
      <c r="M21" s="5">
        <v>2</v>
      </c>
    </row>
    <row r="22" spans="1:13" ht="69.75" customHeight="1" x14ac:dyDescent="0.3">
      <c r="A22" s="25" t="s">
        <v>27</v>
      </c>
      <c r="B22" s="13" t="s">
        <v>44</v>
      </c>
      <c r="C22" s="14" t="s">
        <v>44</v>
      </c>
      <c r="D22" s="14" t="s">
        <v>44</v>
      </c>
      <c r="E22" s="14" t="s">
        <v>44</v>
      </c>
      <c r="F22" s="13">
        <f>SUM(F23:F31)</f>
        <v>15296.1</v>
      </c>
      <c r="G22" s="13">
        <f t="shared" ref="G22:M22" si="9">SUM(G23:G31)</f>
        <v>2227.6999999999998</v>
      </c>
      <c r="H22" s="13">
        <f t="shared" si="9"/>
        <v>2367.9</v>
      </c>
      <c r="I22" s="13">
        <f t="shared" si="9"/>
        <v>2573.8000000000002</v>
      </c>
      <c r="J22" s="13">
        <f t="shared" si="9"/>
        <v>2231.6999999999998</v>
      </c>
      <c r="K22" s="13">
        <f t="shared" si="9"/>
        <v>1930</v>
      </c>
      <c r="L22" s="13">
        <f t="shared" si="9"/>
        <v>1995</v>
      </c>
      <c r="M22" s="13">
        <f t="shared" si="9"/>
        <v>1970</v>
      </c>
    </row>
    <row r="23" spans="1:13" ht="39.950000000000003" customHeight="1" x14ac:dyDescent="0.3">
      <c r="A23" s="53" t="s">
        <v>36</v>
      </c>
      <c r="B23" s="24" t="s">
        <v>19</v>
      </c>
      <c r="C23" s="10" t="s">
        <v>23</v>
      </c>
      <c r="D23" s="10" t="s">
        <v>28</v>
      </c>
      <c r="E23" s="10" t="s">
        <v>37</v>
      </c>
      <c r="F23" s="5">
        <f t="shared" ref="F23:F33" si="10">SUM(G23:M23)</f>
        <v>70</v>
      </c>
      <c r="G23" s="5">
        <v>70</v>
      </c>
      <c r="H23" s="5"/>
      <c r="I23" s="8"/>
      <c r="J23" s="8"/>
      <c r="K23" s="8"/>
      <c r="L23" s="8"/>
      <c r="M23" s="8"/>
    </row>
    <row r="24" spans="1:13" ht="39.950000000000003" customHeight="1" x14ac:dyDescent="0.3">
      <c r="A24" s="55"/>
      <c r="B24" s="24" t="s">
        <v>19</v>
      </c>
      <c r="C24" s="10" t="s">
        <v>23</v>
      </c>
      <c r="D24" s="10" t="s">
        <v>20</v>
      </c>
      <c r="E24" s="10" t="s">
        <v>30</v>
      </c>
      <c r="F24" s="5">
        <f t="shared" si="10"/>
        <v>115</v>
      </c>
      <c r="G24" s="5"/>
      <c r="H24" s="5"/>
      <c r="I24" s="8"/>
      <c r="J24" s="8"/>
      <c r="K24" s="8">
        <v>30</v>
      </c>
      <c r="L24" s="8">
        <v>15</v>
      </c>
      <c r="M24" s="8">
        <v>70</v>
      </c>
    </row>
    <row r="25" spans="1:13" ht="39.950000000000003" customHeight="1" x14ac:dyDescent="0.3">
      <c r="A25" s="53" t="s">
        <v>33</v>
      </c>
      <c r="B25" s="24" t="s">
        <v>19</v>
      </c>
      <c r="C25" s="10" t="s">
        <v>23</v>
      </c>
      <c r="D25" s="10" t="s">
        <v>28</v>
      </c>
      <c r="E25" s="10" t="s">
        <v>37</v>
      </c>
      <c r="F25" s="5">
        <f t="shared" si="10"/>
        <v>15</v>
      </c>
      <c r="G25" s="5">
        <v>15</v>
      </c>
      <c r="H25" s="5"/>
      <c r="I25" s="8"/>
      <c r="J25" s="8"/>
      <c r="K25" s="8"/>
      <c r="L25" s="8"/>
      <c r="M25" s="8"/>
    </row>
    <row r="26" spans="1:13" ht="39.950000000000003" customHeight="1" x14ac:dyDescent="0.3">
      <c r="A26" s="55"/>
      <c r="B26" s="24" t="s">
        <v>19</v>
      </c>
      <c r="C26" s="10" t="s">
        <v>23</v>
      </c>
      <c r="D26" s="10" t="s">
        <v>20</v>
      </c>
      <c r="E26" s="10" t="s">
        <v>30</v>
      </c>
      <c r="F26" s="5">
        <f t="shared" si="10"/>
        <v>15</v>
      </c>
      <c r="G26" s="5"/>
      <c r="H26" s="5"/>
      <c r="I26" s="8"/>
      <c r="J26" s="8"/>
      <c r="K26" s="8"/>
      <c r="L26" s="8">
        <v>15</v>
      </c>
      <c r="M26" s="8"/>
    </row>
    <row r="27" spans="1:13" ht="39.950000000000003" customHeight="1" x14ac:dyDescent="0.3">
      <c r="A27" s="53" t="s">
        <v>34</v>
      </c>
      <c r="B27" s="24" t="s">
        <v>19</v>
      </c>
      <c r="C27" s="10" t="s">
        <v>23</v>
      </c>
      <c r="D27" s="10" t="s">
        <v>28</v>
      </c>
      <c r="E27" s="10" t="s">
        <v>37</v>
      </c>
      <c r="F27" s="5">
        <f t="shared" si="10"/>
        <v>15</v>
      </c>
      <c r="G27" s="5">
        <v>15</v>
      </c>
      <c r="H27" s="5"/>
      <c r="I27" s="5"/>
      <c r="J27" s="5"/>
      <c r="K27" s="6"/>
      <c r="L27" s="5"/>
      <c r="M27" s="5"/>
    </row>
    <row r="28" spans="1:13" ht="39.950000000000003" customHeight="1" x14ac:dyDescent="0.3">
      <c r="A28" s="55"/>
      <c r="B28" s="24" t="s">
        <v>19</v>
      </c>
      <c r="C28" s="10" t="s">
        <v>23</v>
      </c>
      <c r="D28" s="10" t="s">
        <v>20</v>
      </c>
      <c r="E28" s="10" t="s">
        <v>30</v>
      </c>
      <c r="F28" s="5">
        <f t="shared" si="10"/>
        <v>65</v>
      </c>
      <c r="G28" s="5"/>
      <c r="H28" s="5"/>
      <c r="I28" s="5"/>
      <c r="J28" s="5"/>
      <c r="K28" s="6"/>
      <c r="L28" s="5">
        <v>65</v>
      </c>
      <c r="M28" s="5"/>
    </row>
    <row r="29" spans="1:13" ht="39.950000000000003" customHeight="1" x14ac:dyDescent="0.3">
      <c r="A29" s="53" t="s">
        <v>35</v>
      </c>
      <c r="B29" s="24" t="s">
        <v>19</v>
      </c>
      <c r="C29" s="10" t="s">
        <v>23</v>
      </c>
      <c r="D29" s="10" t="s">
        <v>20</v>
      </c>
      <c r="E29" s="10" t="s">
        <v>38</v>
      </c>
      <c r="F29" s="5">
        <f t="shared" si="10"/>
        <v>2367.9</v>
      </c>
      <c r="G29" s="5"/>
      <c r="H29" s="5">
        <v>2367.9</v>
      </c>
      <c r="I29" s="5"/>
      <c r="J29" s="5"/>
      <c r="K29" s="5"/>
      <c r="L29" s="5"/>
      <c r="M29" s="5"/>
    </row>
    <row r="30" spans="1:13" ht="39.950000000000003" customHeight="1" x14ac:dyDescent="0.3">
      <c r="A30" s="54"/>
      <c r="B30" s="24" t="s">
        <v>19</v>
      </c>
      <c r="C30" s="10" t="s">
        <v>23</v>
      </c>
      <c r="D30" s="10" t="s">
        <v>20</v>
      </c>
      <c r="E30" s="10" t="s">
        <v>39</v>
      </c>
      <c r="F30" s="5">
        <f t="shared" si="10"/>
        <v>2127.6999999999998</v>
      </c>
      <c r="G30" s="5">
        <v>2127.6999999999998</v>
      </c>
      <c r="H30" s="5"/>
      <c r="I30" s="5"/>
      <c r="J30" s="5"/>
      <c r="K30" s="5"/>
      <c r="L30" s="5"/>
      <c r="M30" s="5"/>
    </row>
    <row r="31" spans="1:13" s="26" customFormat="1" ht="39.950000000000003" customHeight="1" x14ac:dyDescent="0.3">
      <c r="A31" s="55"/>
      <c r="B31" s="24" t="s">
        <v>19</v>
      </c>
      <c r="C31" s="10" t="s">
        <v>23</v>
      </c>
      <c r="D31" s="10" t="s">
        <v>20</v>
      </c>
      <c r="E31" s="10" t="s">
        <v>30</v>
      </c>
      <c r="F31" s="5">
        <f t="shared" si="10"/>
        <v>10505.5</v>
      </c>
      <c r="G31" s="5"/>
      <c r="H31" s="5"/>
      <c r="I31" s="5">
        <v>2573.8000000000002</v>
      </c>
      <c r="J31" s="5">
        <v>2231.6999999999998</v>
      </c>
      <c r="K31" s="5">
        <v>1900</v>
      </c>
      <c r="L31" s="5">
        <v>1900</v>
      </c>
      <c r="M31" s="5">
        <v>1900</v>
      </c>
    </row>
    <row r="32" spans="1:13" ht="81.75" customHeight="1" x14ac:dyDescent="0.3">
      <c r="A32" s="25" t="s">
        <v>40</v>
      </c>
      <c r="B32" s="27" t="s">
        <v>44</v>
      </c>
      <c r="C32" s="28" t="s">
        <v>44</v>
      </c>
      <c r="D32" s="28" t="s">
        <v>44</v>
      </c>
      <c r="E32" s="28" t="s">
        <v>44</v>
      </c>
      <c r="F32" s="13">
        <f>SUM(F33)</f>
        <v>3421.8</v>
      </c>
      <c r="G32" s="13">
        <f t="shared" ref="G32:M32" si="11">SUM(G33)</f>
        <v>0</v>
      </c>
      <c r="H32" s="13">
        <f t="shared" si="11"/>
        <v>0</v>
      </c>
      <c r="I32" s="13">
        <f t="shared" si="11"/>
        <v>0</v>
      </c>
      <c r="J32" s="13">
        <f t="shared" si="11"/>
        <v>3421.8</v>
      </c>
      <c r="K32" s="13">
        <f t="shared" si="11"/>
        <v>0</v>
      </c>
      <c r="L32" s="13">
        <f t="shared" si="11"/>
        <v>0</v>
      </c>
      <c r="M32" s="13">
        <f t="shared" si="11"/>
        <v>0</v>
      </c>
    </row>
    <row r="33" spans="1:13" ht="51" customHeight="1" x14ac:dyDescent="0.3">
      <c r="A33" s="6" t="s">
        <v>41</v>
      </c>
      <c r="B33" s="5" t="s">
        <v>42</v>
      </c>
      <c r="C33" s="10" t="s">
        <v>23</v>
      </c>
      <c r="D33" s="10" t="s">
        <v>20</v>
      </c>
      <c r="E33" s="10" t="s">
        <v>43</v>
      </c>
      <c r="F33" s="5">
        <f t="shared" si="10"/>
        <v>3421.8</v>
      </c>
      <c r="G33" s="6"/>
      <c r="H33" s="5"/>
      <c r="I33" s="5"/>
      <c r="J33" s="5">
        <v>3421.8</v>
      </c>
      <c r="K33" s="5"/>
      <c r="L33" s="5"/>
      <c r="M33" s="5"/>
    </row>
    <row r="34" spans="1:13" ht="24.95" customHeight="1" x14ac:dyDescent="0.3">
      <c r="C34" s="11"/>
      <c r="D34" s="11"/>
      <c r="E34" s="11"/>
    </row>
    <row r="35" spans="1:13" ht="24.95" customHeight="1" x14ac:dyDescent="0.3">
      <c r="C35" s="11"/>
      <c r="D35" s="11"/>
      <c r="E35" s="11"/>
    </row>
    <row r="36" spans="1:13" ht="24.95" customHeight="1" x14ac:dyDescent="0.3">
      <c r="C36" s="11"/>
      <c r="D36" s="11"/>
      <c r="E36" s="11"/>
    </row>
    <row r="37" spans="1:13" x14ac:dyDescent="0.3">
      <c r="C37" s="11"/>
      <c r="D37" s="11"/>
      <c r="E37" s="11"/>
    </row>
    <row r="38" spans="1:13" x14ac:dyDescent="0.3">
      <c r="C38" s="11"/>
      <c r="D38" s="11"/>
      <c r="E38" s="11"/>
    </row>
  </sheetData>
  <mergeCells count="17">
    <mergeCell ref="A23:A24"/>
    <mergeCell ref="A25:A26"/>
    <mergeCell ref="A27:A28"/>
    <mergeCell ref="A29:A31"/>
    <mergeCell ref="A13:A15"/>
    <mergeCell ref="A10:A12"/>
    <mergeCell ref="A19:A21"/>
    <mergeCell ref="B19:B21"/>
    <mergeCell ref="C19:C21"/>
    <mergeCell ref="A6:M6"/>
    <mergeCell ref="C10:C12"/>
    <mergeCell ref="C13:C15"/>
    <mergeCell ref="H1:M4"/>
    <mergeCell ref="A8:A9"/>
    <mergeCell ref="B8:B9"/>
    <mergeCell ref="C8:E8"/>
    <mergeCell ref="F8:M8"/>
  </mergeCells>
  <pageMargins left="0.39370078740157483" right="0.19685039370078741" top="0.59055118110236227" bottom="0" header="0" footer="0"/>
  <pageSetup paperSize="9" scale="55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opLeftCell="A7" workbookViewId="0">
      <selection activeCell="C13" sqref="C13"/>
    </sheetView>
  </sheetViews>
  <sheetFormatPr defaultRowHeight="15" x14ac:dyDescent="0.25"/>
  <cols>
    <col min="1" max="1" width="47.28515625" style="36" customWidth="1"/>
    <col min="2" max="2" width="33.42578125" style="36" customWidth="1"/>
    <col min="3" max="10" width="20.7109375" style="37" customWidth="1"/>
    <col min="11" max="16384" width="9.140625" style="36"/>
  </cols>
  <sheetData>
    <row r="1" spans="1:10" ht="78" customHeight="1" x14ac:dyDescent="0.25">
      <c r="A1" s="64" t="s">
        <v>61</v>
      </c>
      <c r="B1" s="65"/>
      <c r="C1" s="65"/>
      <c r="D1" s="65"/>
      <c r="E1" s="65"/>
      <c r="F1" s="65"/>
      <c r="G1" s="65"/>
      <c r="H1" s="65"/>
      <c r="I1" s="65"/>
      <c r="J1" s="65"/>
    </row>
    <row r="3" spans="1:10" ht="60.75" customHeight="1" x14ac:dyDescent="0.3">
      <c r="A3" s="66" t="s">
        <v>62</v>
      </c>
      <c r="B3" s="67"/>
      <c r="C3" s="67"/>
      <c r="D3" s="67"/>
      <c r="E3" s="67"/>
      <c r="F3" s="67"/>
      <c r="G3" s="67"/>
      <c r="H3" s="67"/>
      <c r="I3" s="67"/>
      <c r="J3" s="67"/>
    </row>
    <row r="5" spans="1:10" s="38" customFormat="1" ht="39.950000000000003" customHeight="1" x14ac:dyDescent="0.2">
      <c r="A5" s="46" t="s">
        <v>46</v>
      </c>
      <c r="B5" s="46" t="s">
        <v>47</v>
      </c>
      <c r="C5" s="46" t="s">
        <v>2</v>
      </c>
      <c r="D5" s="46"/>
      <c r="E5" s="46"/>
      <c r="F5" s="46"/>
      <c r="G5" s="46"/>
      <c r="H5" s="46"/>
      <c r="I5" s="46"/>
      <c r="J5" s="46"/>
    </row>
    <row r="6" spans="1:10" s="38" customFormat="1" ht="39.950000000000003" customHeight="1" x14ac:dyDescent="0.2">
      <c r="A6" s="46"/>
      <c r="B6" s="46"/>
      <c r="C6" s="12" t="s">
        <v>48</v>
      </c>
      <c r="D6" s="12" t="s">
        <v>49</v>
      </c>
      <c r="E6" s="12" t="s">
        <v>50</v>
      </c>
      <c r="F6" s="12" t="s">
        <v>51</v>
      </c>
      <c r="G6" s="12" t="s">
        <v>52</v>
      </c>
      <c r="H6" s="12" t="s">
        <v>53</v>
      </c>
      <c r="I6" s="12" t="s">
        <v>54</v>
      </c>
      <c r="J6" s="12" t="s">
        <v>55</v>
      </c>
    </row>
    <row r="7" spans="1:10" ht="35.1" customHeight="1" x14ac:dyDescent="0.25">
      <c r="A7" s="46" t="s">
        <v>63</v>
      </c>
      <c r="B7" s="16" t="s">
        <v>56</v>
      </c>
      <c r="C7" s="39">
        <f>SUM(D7:J7)</f>
        <v>19107.8</v>
      </c>
      <c r="D7" s="39">
        <f t="shared" ref="D7:J7" si="0">D10</f>
        <v>2302.6999999999998</v>
      </c>
      <c r="E7" s="39">
        <f t="shared" si="0"/>
        <v>2367.9</v>
      </c>
      <c r="F7" s="39">
        <f t="shared" si="0"/>
        <v>2573.8000000000002</v>
      </c>
      <c r="G7" s="39">
        <f t="shared" si="0"/>
        <v>5960.4</v>
      </c>
      <c r="H7" s="40">
        <f t="shared" si="0"/>
        <v>1934</v>
      </c>
      <c r="I7" s="40">
        <f t="shared" si="0"/>
        <v>1997</v>
      </c>
      <c r="J7" s="40">
        <f t="shared" si="0"/>
        <v>1972</v>
      </c>
    </row>
    <row r="8" spans="1:10" ht="35.1" customHeight="1" x14ac:dyDescent="0.25">
      <c r="A8" s="46"/>
      <c r="B8" s="5" t="s">
        <v>57</v>
      </c>
      <c r="C8" s="41"/>
      <c r="D8" s="41"/>
      <c r="E8" s="41"/>
      <c r="F8" s="41"/>
      <c r="G8" s="41"/>
      <c r="H8" s="41"/>
      <c r="I8" s="41"/>
      <c r="J8" s="41"/>
    </row>
    <row r="9" spans="1:10" ht="35.1" customHeight="1" x14ac:dyDescent="0.25">
      <c r="A9" s="46"/>
      <c r="B9" s="5" t="s">
        <v>58</v>
      </c>
      <c r="C9" s="41"/>
      <c r="D9" s="41"/>
      <c r="E9" s="41"/>
      <c r="F9" s="41"/>
      <c r="G9" s="41"/>
      <c r="H9" s="41"/>
      <c r="I9" s="41"/>
      <c r="J9" s="41"/>
    </row>
    <row r="10" spans="1:10" ht="35.1" customHeight="1" x14ac:dyDescent="0.25">
      <c r="A10" s="46"/>
      <c r="B10" s="5" t="s">
        <v>59</v>
      </c>
      <c r="C10" s="42">
        <f>SUM(D10:J10)</f>
        <v>19107.8</v>
      </c>
      <c r="D10" s="42">
        <f>'Приложение 2'!G10</f>
        <v>2302.6999999999998</v>
      </c>
      <c r="E10" s="42">
        <f>'Приложение 2'!H10</f>
        <v>2367.9</v>
      </c>
      <c r="F10" s="42">
        <f>'Приложение 2'!I10</f>
        <v>2573.8000000000002</v>
      </c>
      <c r="G10" s="42">
        <f>'Приложение 2'!J10</f>
        <v>5960.4</v>
      </c>
      <c r="H10" s="41">
        <f>'Приложение 2'!K10</f>
        <v>1934</v>
      </c>
      <c r="I10" s="41">
        <f>'Приложение 2'!L10</f>
        <v>1997</v>
      </c>
      <c r="J10" s="41">
        <f>'Приложение 2'!M10</f>
        <v>1972</v>
      </c>
    </row>
    <row r="11" spans="1:10" ht="35.1" customHeight="1" x14ac:dyDescent="0.25">
      <c r="A11" s="46"/>
      <c r="B11" s="5" t="s">
        <v>64</v>
      </c>
      <c r="C11" s="41"/>
      <c r="D11" s="41"/>
      <c r="E11" s="41"/>
      <c r="F11" s="41"/>
      <c r="G11" s="41"/>
      <c r="H11" s="41"/>
      <c r="I11" s="41"/>
      <c r="J11" s="41"/>
    </row>
    <row r="12" spans="1:10" ht="158.25" customHeight="1" x14ac:dyDescent="0.25">
      <c r="A12" s="13" t="s">
        <v>18</v>
      </c>
      <c r="B12" s="13" t="s">
        <v>56</v>
      </c>
      <c r="C12" s="35">
        <f>C15</f>
        <v>19107.8</v>
      </c>
      <c r="D12" s="35">
        <f t="shared" ref="D12:J12" si="1">D15</f>
        <v>2302.6999999999998</v>
      </c>
      <c r="E12" s="35">
        <f t="shared" si="1"/>
        <v>2367.9</v>
      </c>
      <c r="F12" s="35">
        <f t="shared" si="1"/>
        <v>2573.8000000000002</v>
      </c>
      <c r="G12" s="35">
        <f t="shared" si="1"/>
        <v>5960.4</v>
      </c>
      <c r="H12" s="35">
        <f t="shared" si="1"/>
        <v>1934</v>
      </c>
      <c r="I12" s="35">
        <f t="shared" si="1"/>
        <v>1997</v>
      </c>
      <c r="J12" s="35">
        <f t="shared" si="1"/>
        <v>1972</v>
      </c>
    </row>
    <row r="13" spans="1:10" ht="39.950000000000003" customHeight="1" x14ac:dyDescent="0.25">
      <c r="A13" s="53" t="s">
        <v>60</v>
      </c>
      <c r="B13" s="5" t="s">
        <v>57</v>
      </c>
      <c r="C13" s="5"/>
      <c r="D13" s="5"/>
      <c r="E13" s="5"/>
      <c r="F13" s="5"/>
      <c r="G13" s="5"/>
      <c r="H13" s="5"/>
      <c r="I13" s="5"/>
      <c r="J13" s="5"/>
    </row>
    <row r="14" spans="1:10" ht="39.950000000000003" customHeight="1" x14ac:dyDescent="0.25">
      <c r="A14" s="54"/>
      <c r="B14" s="5" t="s">
        <v>58</v>
      </c>
      <c r="C14" s="5"/>
      <c r="D14" s="5"/>
      <c r="E14" s="5"/>
      <c r="F14" s="5"/>
      <c r="G14" s="5"/>
      <c r="H14" s="5"/>
      <c r="I14" s="5"/>
      <c r="J14" s="5"/>
    </row>
    <row r="15" spans="1:10" ht="39.950000000000003" customHeight="1" x14ac:dyDescent="0.25">
      <c r="A15" s="54"/>
      <c r="B15" s="5" t="s">
        <v>59</v>
      </c>
      <c r="C15" s="33">
        <f>SUM(D15:J15)</f>
        <v>19107.8</v>
      </c>
      <c r="D15" s="33">
        <v>2302.6999999999998</v>
      </c>
      <c r="E15" s="33">
        <v>2367.9</v>
      </c>
      <c r="F15" s="33">
        <v>2573.8000000000002</v>
      </c>
      <c r="G15" s="33">
        <f>'Приложение 2'!J13</f>
        <v>5960.4</v>
      </c>
      <c r="H15" s="34">
        <v>1934</v>
      </c>
      <c r="I15" s="34">
        <v>1997</v>
      </c>
      <c r="J15" s="5">
        <v>1972</v>
      </c>
    </row>
    <row r="16" spans="1:10" ht="39.950000000000003" customHeight="1" x14ac:dyDescent="0.25">
      <c r="A16" s="55"/>
      <c r="B16" s="5" t="s">
        <v>64</v>
      </c>
      <c r="C16" s="5"/>
      <c r="D16" s="5"/>
      <c r="E16" s="5"/>
      <c r="F16" s="5"/>
      <c r="G16" s="5"/>
      <c r="H16" s="5"/>
      <c r="I16" s="5"/>
      <c r="J16" s="5"/>
    </row>
  </sheetData>
  <mergeCells count="7">
    <mergeCell ref="A1:J1"/>
    <mergeCell ref="A3:J3"/>
    <mergeCell ref="A13:A16"/>
    <mergeCell ref="A5:A6"/>
    <mergeCell ref="B5:B6"/>
    <mergeCell ref="C5:J5"/>
    <mergeCell ref="A7:A11"/>
  </mergeCells>
  <pageMargins left="0.39370078740157483" right="0" top="0.59055118110236227" bottom="0" header="0.31496062992125984" footer="0"/>
  <pageSetup paperSize="9" scale="57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2</vt:lpstr>
      <vt:lpstr>Приложение 3</vt:lpstr>
      <vt:lpstr>'Приложение 2'!Заголовки_для_печати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2017-05-10T10:49:27Z</dcterms:modified>
</cp:coreProperties>
</file>