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2" windowWidth="9732" windowHeight="7236" tabRatio="955" activeTab="0"/>
  </bookViews>
  <sheets>
    <sheet name="Районный бюджет на 1 июля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<sst xmlns="http://schemas.openxmlformats.org/spreadsheetml/2006/main" count="82" uniqueCount="80">
  <si>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 xml:space="preserve">В и д ы       д о х о д о в        </t>
  </si>
  <si>
    <t xml:space="preserve"> ДОХОДЫ</t>
  </si>
  <si>
    <t>Единый сельскохозяйственный налог</t>
  </si>
  <si>
    <t>в т.ч. государственная пошлина</t>
  </si>
  <si>
    <t>Доходы от оказания платных услуг и компенсации затрат государства</t>
  </si>
  <si>
    <t>Прочие неналоговые доходы</t>
  </si>
  <si>
    <t>Субсидии из областного бюджета</t>
  </si>
  <si>
    <t>Дотация из областного бюджета</t>
  </si>
  <si>
    <t>Прочие безвозмездные поступления</t>
  </si>
  <si>
    <t>Жилищно-коммунальное хозяйство</t>
  </si>
  <si>
    <t>Образование</t>
  </si>
  <si>
    <t>Средства массовой информации</t>
  </si>
  <si>
    <t>в т.ч. льготы многодетным семьям</t>
  </si>
  <si>
    <t>ВСЕГО РАСХОДОВ:</t>
  </si>
  <si>
    <t>(тыс.руб.)</t>
  </si>
  <si>
    <t>Налог на прибыль, зачисляемый в местный бюджет</t>
  </si>
  <si>
    <t>Налог на доходы  физических лиц</t>
  </si>
  <si>
    <t>Субвенция из областного бюджета</t>
  </si>
  <si>
    <t xml:space="preserve">   Р А С Х О Д Ы</t>
  </si>
  <si>
    <t>Государственная поддержка автотранспорта</t>
  </si>
  <si>
    <t>Доходы от продажи материальных и нематериальных активов</t>
  </si>
  <si>
    <t>Налоги на прибыль</t>
  </si>
  <si>
    <t>Налоги на совокупный доход</t>
  </si>
  <si>
    <t>Прочие налоги, пошлины и сборы</t>
  </si>
  <si>
    <t>Штрафные санкции, возмещение ущерба</t>
  </si>
  <si>
    <t>Доходы от имущества, находящегося в гос.и муниципальной собственности</t>
  </si>
  <si>
    <t>НАЛОГОВЫЕ ДОХОДЫ</t>
  </si>
  <si>
    <t>НЕНАЛОГОВЫЕ ДОХОДЫ</t>
  </si>
  <si>
    <t>Доходы от реализации имущества, наход-гося в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</si>
  <si>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</si>
  <si>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 xml:space="preserve"> ВСЕГО ДОХОДОВ:</t>
  </si>
  <si>
    <t>об   исполнении    районного   бюджета</t>
  </si>
  <si>
    <t>в т.ч.              1 кв. 2011г.</t>
  </si>
  <si>
    <t>Обслуживание муниципального долга</t>
  </si>
  <si>
    <t xml:space="preserve">Здравоохранение </t>
  </si>
  <si>
    <t>Прочие поступления от использования имущества</t>
  </si>
  <si>
    <t>Невыясненные поступления</t>
  </si>
  <si>
    <t>Задолженность и перерасчеты по отмененным налогам, сборам и иным обязательным платежам</t>
  </si>
  <si>
    <t>Бюджетный кредит</t>
  </si>
  <si>
    <t>Физическая культура и спорт</t>
  </si>
  <si>
    <t>Общегосударственные вопросы</t>
  </si>
  <si>
    <t>Дорожное хозяйство (дорожные фонды)</t>
  </si>
  <si>
    <t>Социальное  обеспечение населения</t>
  </si>
  <si>
    <t xml:space="preserve"> Пенсионное обеспечение</t>
  </si>
  <si>
    <t>Другие вопросы в области национальной экономики - всего</t>
  </si>
  <si>
    <t>Социальная политика  -  всего</t>
  </si>
  <si>
    <t>Содержание комплексного центра социального обслуживания населения</t>
  </si>
  <si>
    <t>Содержание отдела социальной защиты населения</t>
  </si>
  <si>
    <t>Охрана семьи и детства  - выплаты приемным семьям, опека, обеспечение жилыми помещениями детей-сирот</t>
  </si>
  <si>
    <t xml:space="preserve"> - оплата жилищно- коммунальных услуг в денежной форме из средств  ФБ</t>
  </si>
  <si>
    <t>Общеэкономические вопросы</t>
  </si>
  <si>
    <t>Культура, кинематография</t>
  </si>
  <si>
    <t>Плата за негативное воздействие на окружающую среду</t>
  </si>
  <si>
    <t>Субвенции на выполнение федеральных полномочий по государственной регистрации актов гражданского состояния</t>
  </si>
  <si>
    <t>Национальная безопасность и правоохранительная деятельность (ЗАГС и ЕДДС)</t>
  </si>
  <si>
    <t>в т.ч. жилье отдельным категориям граждан, установленных Федеральным законом от 12 января 1995 года № 5-ФЗ «О ветеранах» и от 24 ноября 1995 года № 181-ФЗ «О социальной защите инвалидов в Российской Федерации»</t>
  </si>
  <si>
    <t>оплата льготных коммунальных услуг педагогическим работникам и работникам культуры и искусства</t>
  </si>
  <si>
    <t>Акцизы по подакцизным товарам</t>
  </si>
  <si>
    <t>Налог, взимаемый с применением патентной системы налогообложения</t>
  </si>
  <si>
    <t>Проценты, полученные от предоставления бюджетных кредитов</t>
  </si>
  <si>
    <t>Единый налог на вмененный  доход и налог</t>
  </si>
  <si>
    <t>Сельское хозяйство и рыболовство (мероприятия по отлову и содержанию безнадзорных животных)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</si>
  <si>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</si>
  <si>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от возврата бюджетами остатков субсидий, субвенций и иных межбюджетных трансфертов, имеющих целевое назначение</t>
  </si>
  <si>
    <t>Доходы от сдачи в аренду имущества, составляющего казну мун.района</t>
  </si>
  <si>
    <t>Арендная плата за землю до разграничения гос.собственности</t>
  </si>
  <si>
    <t>Прочие дотации</t>
  </si>
  <si>
    <t>Результат исполнения бюджета (- дефицит / + профицит)</t>
  </si>
  <si>
    <t>ИТОГО НАЛОГОВЫХ И НЕНАЛОГОВЫХ ДОХОДОВ:</t>
  </si>
  <si>
    <t>БЕЗВОЗМЕЗДНЫЕ ПОСТУПЛЕНИЯ - ВСЕГО</t>
  </si>
  <si>
    <t>Темп роста факта 2020г.к факту 2019г.</t>
  </si>
  <si>
    <t>Фактическое исполнение на 1.07.19г.</t>
  </si>
  <si>
    <t>Сведения</t>
  </si>
  <si>
    <t>Межбюджетные трансферты</t>
  </si>
  <si>
    <t>Годовые назначения 2021 год</t>
  </si>
  <si>
    <t>% исполнения к годовым назначениям 2021г.</t>
  </si>
  <si>
    <t>Налог на профессиональный доход</t>
  </si>
  <si>
    <t xml:space="preserve">Межбюджетные трансферты на осуществление части полномочий </t>
  </si>
  <si>
    <t xml:space="preserve"> на 1 октября  2021 года    </t>
  </si>
  <si>
    <t>Фактическое исполнение на 1.10.21г.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</si>
</sst>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"/>
    <numFmt numFmtId="199" formatCode="0.0000"/>
    <numFmt numFmtId="200" formatCode="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.0_);_(* \(#,##0.0\);_(* &quot;-&quot;??_);_(@_)"/>
    <numFmt numFmtId="206" formatCode="_-* #,##0.0\ _₽_-;\-* #,##0.0\ _₽_-;_-* &quot;-&quot;?\ _₽_-;_-@_-"/>
  </numFmts>
  <fonts count="61">
    <font>
      <sz val="10"/>
      <name val="Arial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33" borderId="0" xfId="0" applyFill="1" applyAlignment="1">
      <alignment/>
    </xf>
    <xf numFmtId="200" fontId="3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34" borderId="0" xfId="0" applyFill="1" applyAlignment="1">
      <alignment/>
    </xf>
    <xf numFmtId="0" fontId="6" fillId="0" borderId="10" xfId="0" applyFont="1" applyBorder="1" applyAlignment="1">
      <alignment horizontal="left" vertical="center" wrapText="1"/>
    </xf>
    <xf numFmtId="200" fontId="3" fillId="34" borderId="10" xfId="0" applyNumberFormat="1" applyFont="1" applyFill="1" applyBorder="1" applyAlignment="1">
      <alignment horizontal="center" vertical="center"/>
    </xf>
    <xf numFmtId="200" fontId="53" fillId="0" borderId="10" xfId="0" applyNumberFormat="1" applyFont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>
      <alignment horizontal="center" vertical="center" wrapText="1"/>
    </xf>
    <xf numFmtId="196" fontId="3" fillId="35" borderId="10" xfId="0" applyNumberFormat="1" applyFont="1" applyFill="1" applyBorder="1" applyAlignment="1">
      <alignment horizontal="center" vertical="center"/>
    </xf>
    <xf numFmtId="196" fontId="3" fillId="35" borderId="10" xfId="58" applyNumberFormat="1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vertical="center" wrapText="1"/>
    </xf>
    <xf numFmtId="200" fontId="3" fillId="36" borderId="10" xfId="0" applyNumberFormat="1" applyFont="1" applyFill="1" applyBorder="1" applyAlignment="1" applyProtection="1">
      <alignment horizontal="center" vertical="center"/>
      <protection locked="0"/>
    </xf>
    <xf numFmtId="200" fontId="3" fillId="34" borderId="10" xfId="58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200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200" fontId="9" fillId="33" borderId="10" xfId="0" applyNumberFormat="1" applyFont="1" applyFill="1" applyBorder="1" applyAlignment="1">
      <alignment horizontal="center" vertical="center"/>
    </xf>
    <xf numFmtId="200" fontId="0" fillId="0" borderId="10" xfId="0" applyNumberFormat="1" applyFont="1" applyBorder="1" applyAlignment="1" applyProtection="1">
      <alignment horizontal="center" vertical="center"/>
      <protection locked="0"/>
    </xf>
    <xf numFmtId="200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200" fontId="54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 wrapText="1"/>
    </xf>
    <xf numFmtId="200" fontId="54" fillId="0" borderId="10" xfId="0" applyNumberFormat="1" applyFont="1" applyBorder="1" applyAlignment="1" applyProtection="1">
      <alignment horizontal="center" vertical="center" wrapText="1"/>
      <protection locked="0"/>
    </xf>
    <xf numFmtId="200" fontId="7" fillId="0" borderId="10" xfId="0" applyNumberFormat="1" applyFont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 wrapText="1"/>
    </xf>
    <xf numFmtId="200" fontId="3" fillId="35" borderId="10" xfId="0" applyNumberFormat="1" applyFont="1" applyFill="1" applyBorder="1" applyAlignment="1">
      <alignment horizontal="center" vertical="center"/>
    </xf>
    <xf numFmtId="200" fontId="3" fillId="35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200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200" fontId="3" fillId="37" borderId="10" xfId="0" applyNumberFormat="1" applyFont="1" applyFill="1" applyBorder="1" applyAlignment="1">
      <alignment horizontal="center" vertical="center"/>
    </xf>
    <xf numFmtId="200" fontId="55" fillId="0" borderId="10" xfId="0" applyNumberFormat="1" applyFont="1" applyBorder="1" applyAlignment="1" applyProtection="1">
      <alignment horizontal="center" vertical="center"/>
      <protection locked="0"/>
    </xf>
    <xf numFmtId="200" fontId="56" fillId="34" borderId="10" xfId="0" applyNumberFormat="1" applyFont="1" applyFill="1" applyBorder="1" applyAlignment="1" applyProtection="1">
      <alignment horizontal="center" vertical="center"/>
      <protection locked="0"/>
    </xf>
    <xf numFmtId="200" fontId="54" fillId="38" borderId="10" xfId="0" applyNumberFormat="1" applyFont="1" applyFill="1" applyBorder="1" applyAlignment="1" applyProtection="1">
      <alignment horizontal="center" vertical="center"/>
      <protection locked="0"/>
    </xf>
    <xf numFmtId="200" fontId="54" fillId="38" borderId="10" xfId="0" applyNumberFormat="1" applyFont="1" applyFill="1" applyBorder="1" applyAlignment="1" applyProtection="1">
      <alignment horizontal="center" vertical="center" wrapText="1"/>
      <protection locked="0"/>
    </xf>
    <xf numFmtId="200" fontId="56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4" fillId="37" borderId="10" xfId="0" applyFont="1" applyFill="1" applyBorder="1" applyAlignment="1">
      <alignment horizontal="left" vertical="center" wrapText="1"/>
    </xf>
    <xf numFmtId="200" fontId="3" fillId="37" borderId="10" xfId="58" applyNumberFormat="1" applyFont="1" applyFill="1" applyBorder="1" applyAlignment="1" applyProtection="1">
      <alignment horizontal="center" vertical="center"/>
      <protection locked="0"/>
    </xf>
    <xf numFmtId="200" fontId="56" fillId="37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>
      <alignment/>
    </xf>
    <xf numFmtId="0" fontId="3" fillId="37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196" fontId="57" fillId="33" borderId="0" xfId="0" applyNumberFormat="1" applyFont="1" applyFill="1" applyAlignment="1">
      <alignment/>
    </xf>
    <xf numFmtId="0" fontId="58" fillId="0" borderId="0" xfId="0" applyFont="1" applyBorder="1" applyAlignment="1" applyProtection="1">
      <alignment vertical="center"/>
      <protection locked="0"/>
    </xf>
    <xf numFmtId="196" fontId="58" fillId="0" borderId="0" xfId="58" applyNumberFormat="1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196" fontId="59" fillId="0" borderId="0" xfId="0" applyNumberFormat="1" applyFont="1" applyBorder="1" applyAlignment="1" applyProtection="1">
      <alignment vertical="center" wrapText="1"/>
      <protection locked="0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Alignment="1" applyProtection="1">
      <alignment/>
      <protection locked="0"/>
    </xf>
    <xf numFmtId="196" fontId="57" fillId="33" borderId="0" xfId="0" applyNumberFormat="1" applyFont="1" applyFill="1" applyBorder="1" applyAlignment="1">
      <alignment/>
    </xf>
    <xf numFmtId="196" fontId="56" fillId="35" borderId="10" xfId="0" applyNumberFormat="1" applyFont="1" applyFill="1" applyBorder="1" applyAlignment="1" applyProtection="1">
      <alignment horizontal="center" vertical="center"/>
      <protection locked="0"/>
    </xf>
    <xf numFmtId="200" fontId="56" fillId="36" borderId="10" xfId="0" applyNumberFormat="1" applyFont="1" applyFill="1" applyBorder="1" applyAlignment="1" applyProtection="1">
      <alignment horizontal="center" vertical="center"/>
      <protection locked="0"/>
    </xf>
    <xf numFmtId="200" fontId="54" fillId="34" borderId="10" xfId="0" applyNumberFormat="1" applyFont="1" applyFill="1" applyBorder="1" applyAlignment="1" applyProtection="1">
      <alignment horizontal="center" vertical="center"/>
      <protection locked="0"/>
    </xf>
    <xf numFmtId="200" fontId="53" fillId="36" borderId="10" xfId="0" applyNumberFormat="1" applyFont="1" applyFill="1" applyBorder="1" applyAlignment="1" applyProtection="1">
      <alignment horizontal="center" vertical="center"/>
      <protection locked="0"/>
    </xf>
    <xf numFmtId="200" fontId="56" fillId="33" borderId="10" xfId="0" applyNumberFormat="1" applyFont="1" applyFill="1" applyBorder="1" applyAlignment="1" applyProtection="1">
      <alignment horizontal="center" vertical="center"/>
      <protection locked="0"/>
    </xf>
    <xf numFmtId="200" fontId="54" fillId="33" borderId="10" xfId="0" applyNumberFormat="1" applyFont="1" applyFill="1" applyBorder="1" applyAlignment="1" applyProtection="1">
      <alignment horizontal="center" vertical="center"/>
      <protection locked="0"/>
    </xf>
    <xf numFmtId="200" fontId="54" fillId="35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0" fillId="38" borderId="0" xfId="0" applyFill="1" applyAlignment="1">
      <alignment/>
    </xf>
    <xf numFmtId="0" fontId="8" fillId="38" borderId="10" xfId="0" applyFont="1" applyFill="1" applyBorder="1" applyAlignment="1">
      <alignment horizontal="left" vertical="center" wrapText="1"/>
    </xf>
    <xf numFmtId="200" fontId="3" fillId="38" borderId="10" xfId="0" applyNumberFormat="1" applyFont="1" applyFill="1" applyBorder="1" applyAlignment="1">
      <alignment horizontal="center" vertical="center"/>
    </xf>
    <xf numFmtId="200" fontId="0" fillId="38" borderId="0" xfId="0" applyNumberFormat="1" applyFill="1" applyAlignment="1">
      <alignment/>
    </xf>
    <xf numFmtId="0" fontId="6" fillId="38" borderId="10" xfId="0" applyFont="1" applyFill="1" applyBorder="1" applyAlignment="1">
      <alignment vertical="center" wrapText="1"/>
    </xf>
    <xf numFmtId="0" fontId="58" fillId="0" borderId="0" xfId="0" applyFont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9" fontId="1" fillId="0" borderId="0" xfId="55" applyFont="1" applyAlignment="1">
      <alignment horizontal="center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9"/>
  <sheetViews>
    <sheetView tabSelected="1" zoomScalePageLayoutView="0" workbookViewId="0" topLeftCell="A61">
      <selection activeCell="D79" sqref="D79"/>
    </sheetView>
  </sheetViews>
  <sheetFormatPr defaultColWidth="9.140625" defaultRowHeight="12.75"/>
  <cols>
    <col min="1" max="1" width="57.7109375" style="0" customWidth="1"/>
    <col min="2" max="2" width="18.00390625" style="57" customWidth="1"/>
    <col min="3" max="3" width="9.28125" style="57" hidden="1" customWidth="1"/>
    <col min="4" max="4" width="15.140625" style="57" customWidth="1"/>
    <col min="5" max="5" width="16.7109375" style="66" customWidth="1"/>
    <col min="6" max="6" width="9.00390625" style="66" hidden="1" customWidth="1"/>
    <col min="7" max="7" width="14.28125" style="57" hidden="1" customWidth="1"/>
    <col min="8" max="8" width="12.140625" style="65" hidden="1" customWidth="1"/>
    <col min="9" max="9" width="9.140625" style="0" hidden="1" customWidth="1"/>
    <col min="10" max="10" width="12.28125" style="0" customWidth="1"/>
    <col min="11" max="11" width="13.28125" style="0" customWidth="1"/>
    <col min="23" max="23" width="8.7109375" style="0" customWidth="1"/>
  </cols>
  <sheetData>
    <row r="1" spans="1:8" ht="19.5" customHeight="1">
      <c r="A1" s="97" t="s">
        <v>72</v>
      </c>
      <c r="B1" s="97"/>
      <c r="C1" s="97"/>
      <c r="D1" s="97"/>
      <c r="E1" s="97"/>
      <c r="F1" s="97"/>
      <c r="G1" s="97"/>
      <c r="H1" s="97"/>
    </row>
    <row r="2" spans="1:8" ht="19.5" customHeight="1">
      <c r="A2" s="98" t="s">
        <v>31</v>
      </c>
      <c r="B2" s="98"/>
      <c r="C2" s="98"/>
      <c r="D2" s="98"/>
      <c r="E2" s="98"/>
      <c r="F2" s="98"/>
      <c r="G2" s="98"/>
      <c r="H2" s="98"/>
    </row>
    <row r="3" spans="1:8" ht="19.5" customHeight="1">
      <c r="A3" s="98" t="s">
        <v>78</v>
      </c>
      <c r="B3" s="98"/>
      <c r="C3" s="98"/>
      <c r="D3" s="98"/>
      <c r="E3" s="98"/>
      <c r="F3" s="98"/>
      <c r="G3" s="98"/>
      <c r="H3" s="98"/>
    </row>
    <row r="4" spans="7:8" ht="0.75" customHeight="1" hidden="1">
      <c r="G4" s="99" t="s">
        <v>14</v>
      </c>
      <c r="H4" s="99"/>
    </row>
    <row r="5" spans="7:8" ht="9" customHeight="1" hidden="1">
      <c r="G5" s="99" t="s">
        <v>14</v>
      </c>
      <c r="H5" s="99"/>
    </row>
    <row r="6" spans="5:8" ht="8.25" customHeight="1" hidden="1">
      <c r="E6" s="65"/>
      <c r="F6" s="65"/>
      <c r="G6" s="84"/>
      <c r="H6" s="92"/>
    </row>
    <row r="7" spans="1:8" ht="15.75" customHeight="1">
      <c r="A7" s="1"/>
      <c r="E7" s="1"/>
      <c r="F7" s="1"/>
      <c r="G7" s="100" t="s">
        <v>14</v>
      </c>
      <c r="H7" s="100"/>
    </row>
    <row r="8" spans="1:8" ht="36.75" customHeight="1">
      <c r="A8" s="94" t="s">
        <v>0</v>
      </c>
      <c r="B8" s="95" t="s">
        <v>74</v>
      </c>
      <c r="C8" s="95" t="s">
        <v>32</v>
      </c>
      <c r="D8" s="95" t="s">
        <v>79</v>
      </c>
      <c r="E8" s="96" t="s">
        <v>75</v>
      </c>
      <c r="F8" s="96"/>
      <c r="G8" s="95" t="s">
        <v>71</v>
      </c>
      <c r="H8" s="93" t="s">
        <v>70</v>
      </c>
    </row>
    <row r="9" spans="1:8" s="3" customFormat="1" ht="34.5" customHeight="1">
      <c r="A9" s="94"/>
      <c r="B9" s="95"/>
      <c r="C9" s="95"/>
      <c r="D9" s="95"/>
      <c r="E9" s="96"/>
      <c r="F9" s="96"/>
      <c r="G9" s="95"/>
      <c r="H9" s="93"/>
    </row>
    <row r="10" spans="1:8" ht="21" customHeight="1">
      <c r="A10" s="18" t="s">
        <v>1</v>
      </c>
      <c r="B10" s="75"/>
      <c r="C10" s="75"/>
      <c r="D10" s="75"/>
      <c r="E10" s="19"/>
      <c r="F10" s="19"/>
      <c r="G10" s="75"/>
      <c r="H10" s="20"/>
    </row>
    <row r="11" spans="1:9" ht="24.75" customHeight="1">
      <c r="A11" s="21" t="s">
        <v>26</v>
      </c>
      <c r="B11" s="76">
        <f>B12+B16+B21+B15</f>
        <v>236107.6</v>
      </c>
      <c r="C11" s="76">
        <f>C12+C16+C21+C15</f>
        <v>0</v>
      </c>
      <c r="D11" s="76">
        <f>D12+D16+D21+D15</f>
        <v>246448.99999999997</v>
      </c>
      <c r="E11" s="16">
        <f aca="true" t="shared" si="0" ref="E11:E44">D11/B11*100</f>
        <v>104.37995219128904</v>
      </c>
      <c r="F11" s="22" t="e">
        <f>F12+F16+F21+F15</f>
        <v>#DIV/0!</v>
      </c>
      <c r="G11" s="76">
        <f>G12+G16+G21+G15</f>
        <v>124518.9</v>
      </c>
      <c r="H11" s="23">
        <f>D11/G11*100</f>
        <v>197.92095818385803</v>
      </c>
      <c r="I11" s="13">
        <f>SUM(D11-G11)</f>
        <v>121930.09999999998</v>
      </c>
    </row>
    <row r="12" spans="1:9" ht="24" customHeight="1">
      <c r="A12" s="24" t="s">
        <v>21</v>
      </c>
      <c r="B12" s="54">
        <f>SUM(B14)</f>
        <v>184430.2</v>
      </c>
      <c r="C12" s="54">
        <f>SUM(C14:C15)</f>
        <v>0</v>
      </c>
      <c r="D12" s="54">
        <f>SUM(D14)</f>
        <v>199447.8</v>
      </c>
      <c r="E12" s="16">
        <f t="shared" si="0"/>
        <v>108.14270114113631</v>
      </c>
      <c r="F12" s="16" t="e">
        <f>D12/C12*100</f>
        <v>#DIV/0!</v>
      </c>
      <c r="G12" s="54">
        <f>SUM(G14)</f>
        <v>95603.8</v>
      </c>
      <c r="H12" s="23">
        <f>D12/G12*100</f>
        <v>208.61911346620113</v>
      </c>
      <c r="I12" s="13">
        <f aca="true" t="shared" si="1" ref="I12:I49">SUM(D12-G12)</f>
        <v>103843.99999999999</v>
      </c>
    </row>
    <row r="13" spans="1:9" s="14" customFormat="1" ht="24" customHeight="1" hidden="1">
      <c r="A13" s="25" t="s">
        <v>15</v>
      </c>
      <c r="B13" s="77">
        <v>0</v>
      </c>
      <c r="C13" s="77">
        <v>0</v>
      </c>
      <c r="D13" s="77">
        <v>0</v>
      </c>
      <c r="E13" s="16" t="e">
        <f t="shared" si="0"/>
        <v>#DIV/0!</v>
      </c>
      <c r="F13" s="16"/>
      <c r="G13" s="77"/>
      <c r="H13" s="23" t="e">
        <f>D13/G13*100</f>
        <v>#DIV/0!</v>
      </c>
      <c r="I13" s="13">
        <f t="shared" si="1"/>
        <v>0</v>
      </c>
    </row>
    <row r="14" spans="1:9" ht="20.25" customHeight="1">
      <c r="A14" s="26" t="s">
        <v>16</v>
      </c>
      <c r="B14" s="38">
        <v>184430.2</v>
      </c>
      <c r="C14" s="38"/>
      <c r="D14" s="38">
        <v>199447.8</v>
      </c>
      <c r="E14" s="16">
        <f t="shared" si="0"/>
        <v>108.14270114113631</v>
      </c>
      <c r="F14" s="16" t="e">
        <f>D14/C14*100</f>
        <v>#DIV/0!</v>
      </c>
      <c r="G14" s="38">
        <v>95603.8</v>
      </c>
      <c r="H14" s="23">
        <f>D14/G14*100</f>
        <v>208.61911346620113</v>
      </c>
      <c r="I14" s="13">
        <f t="shared" si="1"/>
        <v>103843.99999999999</v>
      </c>
    </row>
    <row r="15" spans="1:9" ht="19.5" customHeight="1">
      <c r="A15" s="37" t="s">
        <v>57</v>
      </c>
      <c r="B15" s="17">
        <v>40444.4</v>
      </c>
      <c r="C15" s="17"/>
      <c r="D15" s="17">
        <v>29990.9</v>
      </c>
      <c r="E15" s="16">
        <f t="shared" si="0"/>
        <v>74.15340566308315</v>
      </c>
      <c r="F15" s="16"/>
      <c r="G15" s="17">
        <v>19554.2</v>
      </c>
      <c r="H15" s="23">
        <f>D15/G15*100</f>
        <v>153.3731883687392</v>
      </c>
      <c r="I15" s="13">
        <f t="shared" si="1"/>
        <v>10436.7</v>
      </c>
    </row>
    <row r="16" spans="1:9" ht="23.25" customHeight="1">
      <c r="A16" s="59" t="s">
        <v>22</v>
      </c>
      <c r="B16" s="61">
        <f>SUM(B17:B20)</f>
        <v>6135</v>
      </c>
      <c r="C16" s="61">
        <f>SUM(C17:C20)</f>
        <v>0</v>
      </c>
      <c r="D16" s="61">
        <f>SUM(D17:D20)</f>
        <v>14052.3</v>
      </c>
      <c r="E16" s="49">
        <f t="shared" si="0"/>
        <v>229.05134474327627</v>
      </c>
      <c r="F16" s="49" t="e">
        <f>D16/C16*100</f>
        <v>#DIV/0!</v>
      </c>
      <c r="G16" s="61">
        <f>SUM(G17:G19)</f>
        <v>7168.7</v>
      </c>
      <c r="H16" s="60">
        <f aca="true" t="shared" si="2" ref="H16:H54">D16/G16*100</f>
        <v>196.022988826426</v>
      </c>
      <c r="I16" s="13">
        <f t="shared" si="1"/>
        <v>6883.599999999999</v>
      </c>
    </row>
    <row r="17" spans="1:9" s="87" customFormat="1" ht="24" customHeight="1">
      <c r="A17" s="88" t="s">
        <v>60</v>
      </c>
      <c r="B17" s="52">
        <v>850</v>
      </c>
      <c r="C17" s="52"/>
      <c r="D17" s="52">
        <v>1149.4</v>
      </c>
      <c r="E17" s="49">
        <f t="shared" si="0"/>
        <v>135.22352941176473</v>
      </c>
      <c r="F17" s="89" t="e">
        <f>D17/C17*100</f>
        <v>#DIV/0!</v>
      </c>
      <c r="G17" s="52">
        <v>2275.2</v>
      </c>
      <c r="H17" s="60">
        <f t="shared" si="2"/>
        <v>50.518635724331936</v>
      </c>
      <c r="I17" s="90">
        <f t="shared" si="1"/>
        <v>-1125.7999999999997</v>
      </c>
    </row>
    <row r="18" spans="1:9" s="87" customFormat="1" ht="19.5" customHeight="1">
      <c r="A18" s="88" t="s">
        <v>2</v>
      </c>
      <c r="B18" s="52">
        <v>4935</v>
      </c>
      <c r="C18" s="52"/>
      <c r="D18" s="52">
        <v>9738.8</v>
      </c>
      <c r="E18" s="49">
        <f t="shared" si="0"/>
        <v>197.34143870314082</v>
      </c>
      <c r="F18" s="89" t="e">
        <f>D18/C18*100</f>
        <v>#DIV/0!</v>
      </c>
      <c r="G18" s="52">
        <v>4819</v>
      </c>
      <c r="H18" s="60">
        <f t="shared" si="2"/>
        <v>202.09172027391574</v>
      </c>
      <c r="I18" s="90">
        <f t="shared" si="1"/>
        <v>4919.799999999999</v>
      </c>
    </row>
    <row r="19" spans="1:9" s="87" customFormat="1" ht="24" customHeight="1">
      <c r="A19" s="91" t="s">
        <v>58</v>
      </c>
      <c r="B19" s="52">
        <v>350</v>
      </c>
      <c r="C19" s="52"/>
      <c r="D19" s="52">
        <v>3164.1</v>
      </c>
      <c r="E19" s="49">
        <f t="shared" si="0"/>
        <v>904.0285714285714</v>
      </c>
      <c r="F19" s="89"/>
      <c r="G19" s="52">
        <v>74.5</v>
      </c>
      <c r="H19" s="60">
        <f t="shared" si="2"/>
        <v>4247.114093959731</v>
      </c>
      <c r="I19" s="90">
        <f t="shared" si="1"/>
        <v>3089.6</v>
      </c>
    </row>
    <row r="20" spans="1:9" s="87" customFormat="1" ht="24" customHeight="1" hidden="1">
      <c r="A20" s="91" t="s">
        <v>76</v>
      </c>
      <c r="B20" s="52"/>
      <c r="C20" s="52"/>
      <c r="D20" s="52">
        <v>0</v>
      </c>
      <c r="E20" s="49" t="e">
        <f t="shared" si="0"/>
        <v>#DIV/0!</v>
      </c>
      <c r="F20" s="89"/>
      <c r="G20" s="52"/>
      <c r="H20" s="60"/>
      <c r="I20" s="90"/>
    </row>
    <row r="21" spans="1:9" ht="18" customHeight="1">
      <c r="A21" s="30" t="s">
        <v>23</v>
      </c>
      <c r="B21" s="54">
        <f>SUM(B22)</f>
        <v>5098</v>
      </c>
      <c r="C21" s="54">
        <f>SUM(C22)</f>
        <v>0</v>
      </c>
      <c r="D21" s="54">
        <f>SUM(D22)</f>
        <v>2958</v>
      </c>
      <c r="E21" s="16">
        <f t="shared" si="0"/>
        <v>58.022754021184774</v>
      </c>
      <c r="F21" s="16" t="e">
        <f>D21/C21*100</f>
        <v>#DIV/0!</v>
      </c>
      <c r="G21" s="54">
        <f>G22</f>
        <v>2192.2</v>
      </c>
      <c r="H21" s="23">
        <f t="shared" si="2"/>
        <v>134.93294407444577</v>
      </c>
      <c r="I21" s="13">
        <f t="shared" si="1"/>
        <v>765.8000000000002</v>
      </c>
    </row>
    <row r="22" spans="1:9" ht="24" customHeight="1">
      <c r="A22" s="26" t="s">
        <v>3</v>
      </c>
      <c r="B22" s="38">
        <v>5098</v>
      </c>
      <c r="C22" s="38"/>
      <c r="D22" s="38">
        <v>2958</v>
      </c>
      <c r="E22" s="16">
        <f t="shared" si="0"/>
        <v>58.022754021184774</v>
      </c>
      <c r="F22" s="16" t="e">
        <f>D22/C22*100</f>
        <v>#DIV/0!</v>
      </c>
      <c r="G22" s="38">
        <v>2192.2</v>
      </c>
      <c r="H22" s="23">
        <f t="shared" si="2"/>
        <v>134.93294407444577</v>
      </c>
      <c r="I22" s="13">
        <f t="shared" si="1"/>
        <v>765.8000000000002</v>
      </c>
    </row>
    <row r="23" spans="1:9" s="14" customFormat="1" ht="0.75" customHeight="1" hidden="1">
      <c r="A23" s="27" t="s">
        <v>37</v>
      </c>
      <c r="B23" s="77"/>
      <c r="C23" s="77"/>
      <c r="D23" s="77">
        <v>0</v>
      </c>
      <c r="E23" s="16" t="e">
        <f t="shared" si="0"/>
        <v>#DIV/0!</v>
      </c>
      <c r="F23" s="16"/>
      <c r="G23" s="77"/>
      <c r="H23" s="23" t="e">
        <f t="shared" si="2"/>
        <v>#DIV/0!</v>
      </c>
      <c r="I23" s="13">
        <f t="shared" si="1"/>
        <v>0</v>
      </c>
    </row>
    <row r="24" spans="1:9" ht="23.25" customHeight="1">
      <c r="A24" s="21" t="s">
        <v>27</v>
      </c>
      <c r="B24" s="78">
        <f>B25+B30+B32+B35+B36+B31</f>
        <v>100600</v>
      </c>
      <c r="C24" s="78">
        <f>C25+C30+C32+C35+C36+C31</f>
        <v>0</v>
      </c>
      <c r="D24" s="78">
        <f>D25+D30+D32+D35+D36+D31+D37</f>
        <v>124253.6</v>
      </c>
      <c r="E24" s="16">
        <f t="shared" si="0"/>
        <v>123.51252485089464</v>
      </c>
      <c r="F24" s="16" t="e">
        <f>D24/C24*100</f>
        <v>#DIV/0!</v>
      </c>
      <c r="G24" s="78">
        <f>G25+G30+G32+G35+G36+G37+G31</f>
        <v>56576.20000000001</v>
      </c>
      <c r="H24" s="23">
        <f t="shared" si="2"/>
        <v>219.6216783735917</v>
      </c>
      <c r="I24" s="13">
        <f t="shared" si="1"/>
        <v>67677.4</v>
      </c>
    </row>
    <row r="25" spans="1:9" s="4" customFormat="1" ht="30.75" customHeight="1">
      <c r="A25" s="24" t="s">
        <v>25</v>
      </c>
      <c r="B25" s="54">
        <f>SUM(B26:B29)</f>
        <v>98450</v>
      </c>
      <c r="C25" s="54">
        <f>SUM(C26:C29)</f>
        <v>0</v>
      </c>
      <c r="D25" s="54">
        <f>SUM(D26:D29)</f>
        <v>116565.3</v>
      </c>
      <c r="E25" s="16">
        <f t="shared" si="0"/>
        <v>118.40050787201626</v>
      </c>
      <c r="F25" s="16" t="e">
        <f>D25/C25*100</f>
        <v>#DIV/0!</v>
      </c>
      <c r="G25" s="54">
        <f>G26+G27+G29</f>
        <v>50020.100000000006</v>
      </c>
      <c r="H25" s="23">
        <f t="shared" si="2"/>
        <v>233.03691915849828</v>
      </c>
      <c r="I25" s="13">
        <f t="shared" si="1"/>
        <v>66545.2</v>
      </c>
    </row>
    <row r="26" spans="1:9" ht="31.5" customHeight="1">
      <c r="A26" s="28" t="s">
        <v>65</v>
      </c>
      <c r="B26" s="38">
        <v>96250</v>
      </c>
      <c r="C26" s="38"/>
      <c r="D26" s="38">
        <v>114493.5</v>
      </c>
      <c r="E26" s="16">
        <f t="shared" si="0"/>
        <v>118.95428571428572</v>
      </c>
      <c r="F26" s="16" t="e">
        <f>D26/C26*100</f>
        <v>#DIV/0!</v>
      </c>
      <c r="G26" s="38">
        <v>48523.3</v>
      </c>
      <c r="H26" s="23">
        <f t="shared" si="2"/>
        <v>235.95571611988464</v>
      </c>
      <c r="I26" s="13">
        <f t="shared" si="1"/>
        <v>65970.2</v>
      </c>
    </row>
    <row r="27" spans="1:9" ht="26.25" customHeight="1">
      <c r="A27" s="28" t="s">
        <v>64</v>
      </c>
      <c r="B27" s="38">
        <v>2200</v>
      </c>
      <c r="C27" s="38"/>
      <c r="D27" s="38">
        <v>2069.7</v>
      </c>
      <c r="E27" s="16">
        <f t="shared" si="0"/>
        <v>94.07727272727271</v>
      </c>
      <c r="F27" s="16"/>
      <c r="G27" s="38">
        <v>1495.9</v>
      </c>
      <c r="H27" s="23">
        <f t="shared" si="2"/>
        <v>138.35817902266191</v>
      </c>
      <c r="I27" s="13">
        <f t="shared" si="1"/>
        <v>573.7999999999997</v>
      </c>
    </row>
    <row r="28" spans="1:9" ht="27.75" customHeight="1" hidden="1">
      <c r="A28" s="15" t="s">
        <v>35</v>
      </c>
      <c r="B28" s="38"/>
      <c r="C28" s="38"/>
      <c r="D28" s="38"/>
      <c r="E28" s="16" t="e">
        <f t="shared" si="0"/>
        <v>#DIV/0!</v>
      </c>
      <c r="F28" s="16"/>
      <c r="G28" s="38"/>
      <c r="H28" s="23"/>
      <c r="I28" s="13">
        <f t="shared" si="1"/>
        <v>0</v>
      </c>
    </row>
    <row r="29" spans="1:9" ht="30" customHeight="1">
      <c r="A29" s="15" t="s">
        <v>59</v>
      </c>
      <c r="B29" s="38">
        <v>0</v>
      </c>
      <c r="C29" s="38"/>
      <c r="D29" s="38">
        <v>2.1</v>
      </c>
      <c r="E29" s="16">
        <v>0</v>
      </c>
      <c r="F29" s="16"/>
      <c r="G29" s="38">
        <v>0.9</v>
      </c>
      <c r="H29" s="23">
        <f t="shared" si="2"/>
        <v>233.33333333333334</v>
      </c>
      <c r="I29" s="13">
        <f t="shared" si="1"/>
        <v>1.2000000000000002</v>
      </c>
    </row>
    <row r="30" spans="1:9" ht="33" customHeight="1">
      <c r="A30" s="24" t="s">
        <v>52</v>
      </c>
      <c r="B30" s="54">
        <v>1100</v>
      </c>
      <c r="C30" s="54"/>
      <c r="D30" s="54">
        <v>1159</v>
      </c>
      <c r="E30" s="16">
        <f t="shared" si="0"/>
        <v>105.36363636363637</v>
      </c>
      <c r="F30" s="16" t="e">
        <f>D30/C30*100</f>
        <v>#DIV/0!</v>
      </c>
      <c r="G30" s="54">
        <v>609.9</v>
      </c>
      <c r="H30" s="23">
        <f t="shared" si="2"/>
        <v>190.0311526479751</v>
      </c>
      <c r="I30" s="13">
        <f t="shared" si="1"/>
        <v>549.1</v>
      </c>
    </row>
    <row r="31" spans="1:9" s="11" customFormat="1" ht="33" customHeight="1">
      <c r="A31" s="31" t="s">
        <v>4</v>
      </c>
      <c r="B31" s="79">
        <v>0</v>
      </c>
      <c r="C31" s="79"/>
      <c r="D31" s="79">
        <v>2425.2</v>
      </c>
      <c r="E31" s="16">
        <v>0</v>
      </c>
      <c r="F31" s="32" t="e">
        <f>D31/C31*100</f>
        <v>#DIV/0!</v>
      </c>
      <c r="G31" s="79">
        <v>150.8</v>
      </c>
      <c r="H31" s="23">
        <f t="shared" si="2"/>
        <v>1608.2228116710874</v>
      </c>
      <c r="I31" s="13">
        <f t="shared" si="1"/>
        <v>2274.3999999999996</v>
      </c>
    </row>
    <row r="32" spans="1:10" ht="31.5" customHeight="1">
      <c r="A32" s="24" t="s">
        <v>20</v>
      </c>
      <c r="B32" s="17">
        <f>SUM(B33:B34)</f>
        <v>50</v>
      </c>
      <c r="C32" s="17">
        <f>SUM(C33:C34)</f>
        <v>0</v>
      </c>
      <c r="D32" s="17">
        <f>SUM(D33:D34)</f>
        <v>3066.8</v>
      </c>
      <c r="E32" s="16">
        <f t="shared" si="0"/>
        <v>6133.6</v>
      </c>
      <c r="F32" s="16" t="e">
        <f>D32/C32*100</f>
        <v>#DIV/0!</v>
      </c>
      <c r="G32" s="17">
        <f>SUM(G33:G34)</f>
        <v>2738.5</v>
      </c>
      <c r="H32" s="23">
        <f t="shared" si="2"/>
        <v>111.98831477085997</v>
      </c>
      <c r="I32" s="13">
        <f t="shared" si="1"/>
        <v>328.3000000000002</v>
      </c>
      <c r="J32" s="13"/>
    </row>
    <row r="33" spans="1:9" s="11" customFormat="1" ht="32.25" customHeight="1">
      <c r="A33" s="33" t="s">
        <v>28</v>
      </c>
      <c r="B33" s="80">
        <v>50</v>
      </c>
      <c r="C33" s="80"/>
      <c r="D33" s="80">
        <v>2080.1</v>
      </c>
      <c r="E33" s="16">
        <f t="shared" si="0"/>
        <v>4160.2</v>
      </c>
      <c r="F33" s="34"/>
      <c r="G33" s="80">
        <v>2620.1</v>
      </c>
      <c r="H33" s="23">
        <f t="shared" si="2"/>
        <v>79.39009961451853</v>
      </c>
      <c r="I33" s="13">
        <f t="shared" si="1"/>
        <v>-540</v>
      </c>
    </row>
    <row r="34" spans="1:9" ht="39" customHeight="1">
      <c r="A34" s="15" t="s">
        <v>29</v>
      </c>
      <c r="B34" s="38">
        <v>0</v>
      </c>
      <c r="C34" s="38"/>
      <c r="D34" s="38">
        <v>986.7</v>
      </c>
      <c r="E34" s="16">
        <v>0</v>
      </c>
      <c r="F34" s="16" t="e">
        <f>D34/C34*100</f>
        <v>#DIV/0!</v>
      </c>
      <c r="G34" s="38">
        <v>118.4</v>
      </c>
      <c r="H34" s="23">
        <f t="shared" si="2"/>
        <v>833.3614864864865</v>
      </c>
      <c r="I34" s="13">
        <f t="shared" si="1"/>
        <v>868.3000000000001</v>
      </c>
    </row>
    <row r="35" spans="1:9" s="4" customFormat="1" ht="21.75" customHeight="1">
      <c r="A35" s="24" t="s">
        <v>24</v>
      </c>
      <c r="B35" s="54">
        <v>1000</v>
      </c>
      <c r="C35" s="54"/>
      <c r="D35" s="54">
        <v>1037.3</v>
      </c>
      <c r="E35" s="16">
        <f t="shared" si="0"/>
        <v>103.72999999999999</v>
      </c>
      <c r="F35" s="16" t="e">
        <f>D35/C35*100</f>
        <v>#DIV/0!</v>
      </c>
      <c r="G35" s="54">
        <v>1167.6</v>
      </c>
      <c r="H35" s="23">
        <f t="shared" si="2"/>
        <v>88.84035628639946</v>
      </c>
      <c r="I35" s="13">
        <f t="shared" si="1"/>
        <v>-130.29999999999995</v>
      </c>
    </row>
    <row r="36" spans="1:9" s="4" customFormat="1" ht="21" customHeight="1" hidden="1">
      <c r="A36" s="30" t="s">
        <v>5</v>
      </c>
      <c r="B36" s="54"/>
      <c r="C36" s="54"/>
      <c r="D36" s="54"/>
      <c r="E36" s="16">
        <v>0</v>
      </c>
      <c r="F36" s="36"/>
      <c r="G36" s="54">
        <v>1889.3</v>
      </c>
      <c r="H36" s="23">
        <f t="shared" si="2"/>
        <v>0</v>
      </c>
      <c r="I36" s="13">
        <f t="shared" si="1"/>
        <v>-1889.3</v>
      </c>
    </row>
    <row r="37" spans="1:9" s="4" customFormat="1" ht="25.5" customHeight="1" hidden="1">
      <c r="A37" s="30" t="s">
        <v>36</v>
      </c>
      <c r="B37" s="54"/>
      <c r="C37" s="54"/>
      <c r="D37" s="54"/>
      <c r="E37" s="16"/>
      <c r="F37" s="36"/>
      <c r="G37" s="54"/>
      <c r="H37" s="23" t="e">
        <f t="shared" si="2"/>
        <v>#DIV/0!</v>
      </c>
      <c r="I37" s="13">
        <f t="shared" si="1"/>
        <v>0</v>
      </c>
    </row>
    <row r="38" spans="1:10" ht="36" customHeight="1">
      <c r="A38" s="64" t="s">
        <v>68</v>
      </c>
      <c r="B38" s="61">
        <f>B11+B24</f>
        <v>336707.6</v>
      </c>
      <c r="C38" s="61">
        <f>C11+C24</f>
        <v>0</v>
      </c>
      <c r="D38" s="61">
        <f>D11+D24</f>
        <v>370702.6</v>
      </c>
      <c r="E38" s="49">
        <f t="shared" si="0"/>
        <v>110.09629720267675</v>
      </c>
      <c r="F38" s="49" t="e">
        <f>D38/C38*100</f>
        <v>#DIV/0!</v>
      </c>
      <c r="G38" s="61">
        <f>G24+G11</f>
        <v>181095.1</v>
      </c>
      <c r="H38" s="60">
        <f t="shared" si="2"/>
        <v>204.70051370799095</v>
      </c>
      <c r="I38" s="13">
        <f t="shared" si="1"/>
        <v>189607.49999999997</v>
      </c>
      <c r="J38" s="13"/>
    </row>
    <row r="39" spans="1:9" ht="23.25" customHeight="1">
      <c r="A39" s="37" t="s">
        <v>69</v>
      </c>
      <c r="B39" s="54">
        <f>B40+B41+B42+B43+B45+B47+B46+B44</f>
        <v>575941.2999999999</v>
      </c>
      <c r="C39" s="54">
        <f>C40+C41+C42+C43+C45+C47+C46+C44</f>
        <v>0</v>
      </c>
      <c r="D39" s="54">
        <f>D40+D41+D42+D43+D45+D47+D46+D44+D49</f>
        <v>404433.9</v>
      </c>
      <c r="E39" s="16">
        <f t="shared" si="0"/>
        <v>70.22137499081938</v>
      </c>
      <c r="F39" s="16" t="e">
        <f>D39/C39*100</f>
        <v>#DIV/0!</v>
      </c>
      <c r="G39" s="54">
        <f>SUM(G40:G49)</f>
        <v>257132.69999999995</v>
      </c>
      <c r="H39" s="23">
        <f t="shared" si="2"/>
        <v>157.28606279948062</v>
      </c>
      <c r="I39" s="13">
        <f t="shared" si="1"/>
        <v>147301.20000000007</v>
      </c>
    </row>
    <row r="40" spans="1:10" ht="18.75" customHeight="1">
      <c r="A40" s="15" t="s">
        <v>17</v>
      </c>
      <c r="B40" s="52">
        <v>365884.6</v>
      </c>
      <c r="C40" s="52"/>
      <c r="D40" s="52">
        <v>281047.5</v>
      </c>
      <c r="E40" s="16">
        <f t="shared" si="0"/>
        <v>76.81315365555152</v>
      </c>
      <c r="F40" s="16" t="e">
        <f>D40/C40*100</f>
        <v>#DIV/0!</v>
      </c>
      <c r="G40" s="38">
        <v>213591</v>
      </c>
      <c r="H40" s="23">
        <f t="shared" si="2"/>
        <v>131.5820891329691</v>
      </c>
      <c r="I40" s="13">
        <f t="shared" si="1"/>
        <v>67456.5</v>
      </c>
      <c r="J40" s="11"/>
    </row>
    <row r="41" spans="1:9" ht="42" customHeight="1">
      <c r="A41" s="39" t="s">
        <v>53</v>
      </c>
      <c r="B41" s="53">
        <v>2109.2</v>
      </c>
      <c r="C41" s="53"/>
      <c r="D41" s="53">
        <v>1678.1</v>
      </c>
      <c r="E41" s="16">
        <f t="shared" si="0"/>
        <v>79.56097098425944</v>
      </c>
      <c r="F41" s="16" t="e">
        <f>D41/C41*100</f>
        <v>#DIV/0!</v>
      </c>
      <c r="G41" s="40">
        <v>1867.6</v>
      </c>
      <c r="H41" s="23">
        <f t="shared" si="2"/>
        <v>89.85328764189335</v>
      </c>
      <c r="I41" s="13">
        <f t="shared" si="1"/>
        <v>-189.5</v>
      </c>
    </row>
    <row r="42" spans="1:9" ht="16.5" customHeight="1">
      <c r="A42" s="15" t="s">
        <v>6</v>
      </c>
      <c r="B42" s="52">
        <v>135415.4</v>
      </c>
      <c r="C42" s="52"/>
      <c r="D42" s="52">
        <v>67894</v>
      </c>
      <c r="E42" s="16">
        <f t="shared" si="0"/>
        <v>50.13757667148641</v>
      </c>
      <c r="F42" s="16"/>
      <c r="G42" s="38">
        <v>32957</v>
      </c>
      <c r="H42" s="23">
        <f t="shared" si="2"/>
        <v>206.0078283824377</v>
      </c>
      <c r="I42" s="13">
        <f t="shared" si="1"/>
        <v>34937</v>
      </c>
    </row>
    <row r="43" spans="1:9" ht="18.75" customHeight="1">
      <c r="A43" s="15" t="s">
        <v>7</v>
      </c>
      <c r="B43" s="52">
        <v>6844.7</v>
      </c>
      <c r="C43" s="52"/>
      <c r="D43" s="52">
        <v>4529.2</v>
      </c>
      <c r="E43" s="16">
        <f t="shared" si="0"/>
        <v>66.17090595643344</v>
      </c>
      <c r="F43" s="16" t="e">
        <f aca="true" t="shared" si="3" ref="F43:F53">D43/C43*100</f>
        <v>#DIV/0!</v>
      </c>
      <c r="G43" s="38">
        <v>7059.8</v>
      </c>
      <c r="H43" s="23">
        <f t="shared" si="2"/>
        <v>64.154791920451</v>
      </c>
      <c r="I43" s="13">
        <f t="shared" si="1"/>
        <v>-2530.6000000000004</v>
      </c>
    </row>
    <row r="44" spans="1:9" ht="26.25" customHeight="1" hidden="1">
      <c r="A44" s="15" t="s">
        <v>66</v>
      </c>
      <c r="B44" s="52"/>
      <c r="C44" s="52"/>
      <c r="D44" s="52"/>
      <c r="E44" s="16" t="e">
        <f t="shared" si="0"/>
        <v>#DIV/0!</v>
      </c>
      <c r="F44" s="16"/>
      <c r="G44" s="38"/>
      <c r="H44" s="23"/>
      <c r="I44" s="13">
        <f t="shared" si="1"/>
        <v>0</v>
      </c>
    </row>
    <row r="45" spans="1:9" ht="29.25" customHeight="1">
      <c r="A45" s="15" t="s">
        <v>77</v>
      </c>
      <c r="B45" s="52">
        <v>65687.4</v>
      </c>
      <c r="C45" s="52"/>
      <c r="D45" s="52">
        <v>49860.4</v>
      </c>
      <c r="E45" s="16">
        <f>D45/B45*100</f>
        <v>75.90557702085941</v>
      </c>
      <c r="F45" s="16" t="e">
        <f t="shared" si="3"/>
        <v>#DIV/0!</v>
      </c>
      <c r="G45" s="38">
        <v>1318.3</v>
      </c>
      <c r="H45" s="23">
        <f t="shared" si="2"/>
        <v>3782.174011985133</v>
      </c>
      <c r="I45" s="13">
        <f t="shared" si="1"/>
        <v>48542.1</v>
      </c>
    </row>
    <row r="46" spans="1:9" ht="18" customHeight="1" hidden="1">
      <c r="A46" s="15" t="s">
        <v>73</v>
      </c>
      <c r="B46" s="52"/>
      <c r="C46" s="52"/>
      <c r="D46" s="52"/>
      <c r="E46" s="16" t="e">
        <f>D46/B46*100</f>
        <v>#DIV/0!</v>
      </c>
      <c r="F46" s="16" t="e">
        <f t="shared" si="3"/>
        <v>#DIV/0!</v>
      </c>
      <c r="G46" s="38"/>
      <c r="H46" s="23"/>
      <c r="I46" s="13">
        <f t="shared" si="1"/>
        <v>0</v>
      </c>
    </row>
    <row r="47" spans="1:9" ht="18" customHeight="1">
      <c r="A47" s="15" t="s">
        <v>8</v>
      </c>
      <c r="B47" s="52">
        <v>0</v>
      </c>
      <c r="C47" s="52"/>
      <c r="D47" s="52">
        <v>490.3</v>
      </c>
      <c r="E47" s="16"/>
      <c r="F47" s="16" t="e">
        <f t="shared" si="3"/>
        <v>#DIV/0!</v>
      </c>
      <c r="G47" s="38">
        <v>499.4</v>
      </c>
      <c r="H47" s="23">
        <f t="shared" si="2"/>
        <v>98.17781337605128</v>
      </c>
      <c r="I47" s="13">
        <f t="shared" si="1"/>
        <v>-9.099999999999966</v>
      </c>
    </row>
    <row r="48" spans="1:9" ht="45.75" customHeight="1" hidden="1">
      <c r="A48" s="15" t="s">
        <v>63</v>
      </c>
      <c r="B48" s="52"/>
      <c r="C48" s="52"/>
      <c r="D48" s="52"/>
      <c r="E48" s="16"/>
      <c r="F48" s="16" t="e">
        <f t="shared" si="3"/>
        <v>#DIV/0!</v>
      </c>
      <c r="G48" s="38">
        <v>64.8</v>
      </c>
      <c r="H48" s="23">
        <f t="shared" si="2"/>
        <v>0</v>
      </c>
      <c r="I48" s="13">
        <f t="shared" si="1"/>
        <v>-64.8</v>
      </c>
    </row>
    <row r="49" spans="1:9" ht="36" customHeight="1">
      <c r="A49" s="15" t="s">
        <v>62</v>
      </c>
      <c r="B49" s="52">
        <v>0</v>
      </c>
      <c r="C49" s="52"/>
      <c r="D49" s="52">
        <v>-1065.6</v>
      </c>
      <c r="E49" s="16"/>
      <c r="F49" s="16" t="e">
        <f t="shared" si="3"/>
        <v>#DIV/0!</v>
      </c>
      <c r="G49" s="38">
        <v>-225.2</v>
      </c>
      <c r="H49" s="23">
        <f t="shared" si="2"/>
        <v>473.1793960923623</v>
      </c>
      <c r="I49" s="13">
        <f t="shared" si="1"/>
        <v>-840.3999999999999</v>
      </c>
    </row>
    <row r="50" spans="1:9" s="58" customFormat="1" ht="25.5" customHeight="1">
      <c r="A50" s="64" t="s">
        <v>30</v>
      </c>
      <c r="B50" s="61">
        <f>B38+B39</f>
        <v>912648.8999999999</v>
      </c>
      <c r="C50" s="61">
        <f>C38+C39</f>
        <v>0</v>
      </c>
      <c r="D50" s="61">
        <f>D38+D39</f>
        <v>775136.5</v>
      </c>
      <c r="E50" s="49">
        <f>D50/B50*100</f>
        <v>84.93260661356192</v>
      </c>
      <c r="F50" s="49" t="e">
        <f t="shared" si="3"/>
        <v>#DIV/0!</v>
      </c>
      <c r="G50" s="61">
        <f>G38+G39</f>
        <v>438227.79999999993</v>
      </c>
      <c r="H50" s="60">
        <f t="shared" si="2"/>
        <v>176.87980999836162</v>
      </c>
      <c r="I50" s="13">
        <f>SUM(D50-G50)</f>
        <v>336908.70000000007</v>
      </c>
    </row>
    <row r="51" spans="1:8" s="57" customFormat="1" ht="28.5" customHeight="1">
      <c r="A51" s="28" t="s">
        <v>67</v>
      </c>
      <c r="B51" s="38">
        <f>B50-B80</f>
        <v>-86269.50000000023</v>
      </c>
      <c r="C51" s="38">
        <f>C50-C80</f>
        <v>0</v>
      </c>
      <c r="D51" s="38">
        <f>D50-D80</f>
        <v>132555.49999999988</v>
      </c>
      <c r="E51" s="49"/>
      <c r="F51" s="35" t="e">
        <f>F50-F80</f>
        <v>#DIV/0!</v>
      </c>
      <c r="G51" s="38">
        <v>44578.8</v>
      </c>
      <c r="H51" s="23">
        <f t="shared" si="2"/>
        <v>297.3509829784558</v>
      </c>
    </row>
    <row r="52" spans="1:8" s="57" customFormat="1" ht="19.5" customHeight="1" hidden="1">
      <c r="A52" s="15"/>
      <c r="B52" s="38"/>
      <c r="C52" s="38"/>
      <c r="D52" s="38"/>
      <c r="E52" s="49" t="e">
        <f>D52/B52*100</f>
        <v>#DIV/0!</v>
      </c>
      <c r="F52" s="16" t="e">
        <f t="shared" si="3"/>
        <v>#DIV/0!</v>
      </c>
      <c r="G52" s="38"/>
      <c r="H52" s="23" t="e">
        <f t="shared" si="2"/>
        <v>#DIV/0!</v>
      </c>
    </row>
    <row r="53" spans="1:8" s="57" customFormat="1" ht="19.5" customHeight="1" hidden="1">
      <c r="A53" s="15"/>
      <c r="B53" s="38"/>
      <c r="C53" s="38"/>
      <c r="D53" s="38"/>
      <c r="E53" s="49" t="e">
        <f>D53/B53*100</f>
        <v>#DIV/0!</v>
      </c>
      <c r="F53" s="16" t="e">
        <f t="shared" si="3"/>
        <v>#DIV/0!</v>
      </c>
      <c r="G53" s="38"/>
      <c r="H53" s="23" t="e">
        <f t="shared" si="2"/>
        <v>#DIV/0!</v>
      </c>
    </row>
    <row r="54" spans="1:8" s="57" customFormat="1" ht="29.25" customHeight="1">
      <c r="A54" s="37" t="s">
        <v>38</v>
      </c>
      <c r="B54" s="38">
        <v>2558</v>
      </c>
      <c r="C54" s="38"/>
      <c r="D54" s="50">
        <v>-402.4</v>
      </c>
      <c r="E54" s="49">
        <f>D54/B54*100</f>
        <v>-15.731039874902267</v>
      </c>
      <c r="F54" s="41">
        <v>-11777</v>
      </c>
      <c r="G54" s="50">
        <v>-2331.7</v>
      </c>
      <c r="H54" s="23">
        <f t="shared" si="2"/>
        <v>17.25779474203371</v>
      </c>
    </row>
    <row r="55" spans="1:8" ht="18.75" customHeight="1">
      <c r="A55" s="42" t="s">
        <v>18</v>
      </c>
      <c r="B55" s="81"/>
      <c r="C55" s="81"/>
      <c r="D55" s="81"/>
      <c r="E55" s="43"/>
      <c r="F55" s="43"/>
      <c r="G55" s="81"/>
      <c r="H55" s="44"/>
    </row>
    <row r="56" spans="1:10" ht="17.25" customHeight="1">
      <c r="A56" s="45" t="s">
        <v>40</v>
      </c>
      <c r="B56" s="17">
        <v>101634.7</v>
      </c>
      <c r="C56" s="17"/>
      <c r="D56" s="17">
        <v>63882.3</v>
      </c>
      <c r="E56" s="16">
        <f aca="true" t="shared" si="4" ref="E56:E80">D56/B56*100</f>
        <v>62.854812381991586</v>
      </c>
      <c r="F56" s="16" t="e">
        <f>D56/C56*100</f>
        <v>#DIV/0!</v>
      </c>
      <c r="G56" s="17">
        <v>43044.1</v>
      </c>
      <c r="H56" s="23">
        <f aca="true" t="shared" si="5" ref="H56:H77">D56/G56*100</f>
        <v>148.41128052392781</v>
      </c>
      <c r="I56" s="8"/>
      <c r="J56" s="5"/>
    </row>
    <row r="57" spans="1:10" ht="37.5" customHeight="1">
      <c r="A57" s="45" t="s">
        <v>54</v>
      </c>
      <c r="B57" s="17">
        <v>10787.3</v>
      </c>
      <c r="C57" s="17"/>
      <c r="D57" s="17">
        <v>6850.4</v>
      </c>
      <c r="E57" s="16">
        <f t="shared" si="4"/>
        <v>63.50430598945056</v>
      </c>
      <c r="F57" s="16"/>
      <c r="G57" s="17">
        <v>4555.6</v>
      </c>
      <c r="H57" s="23">
        <f t="shared" si="5"/>
        <v>150.37316709105275</v>
      </c>
      <c r="I57" s="8"/>
      <c r="J57" s="5"/>
    </row>
    <row r="58" spans="1:10" ht="17.25" customHeight="1">
      <c r="A58" s="45" t="s">
        <v>50</v>
      </c>
      <c r="B58" s="17">
        <v>545.8</v>
      </c>
      <c r="C58" s="17"/>
      <c r="D58" s="17">
        <v>185.1</v>
      </c>
      <c r="E58" s="16">
        <f t="shared" si="4"/>
        <v>33.9135214364236</v>
      </c>
      <c r="F58" s="16"/>
      <c r="G58" s="17">
        <v>191.4</v>
      </c>
      <c r="H58" s="23">
        <f t="shared" si="5"/>
        <v>96.70846394984326</v>
      </c>
      <c r="I58" s="8"/>
      <c r="J58" s="5"/>
    </row>
    <row r="59" spans="1:10" ht="35.25" customHeight="1">
      <c r="A59" s="45" t="s">
        <v>61</v>
      </c>
      <c r="B59" s="17">
        <v>432.1</v>
      </c>
      <c r="C59" s="17"/>
      <c r="D59" s="17">
        <v>243.5</v>
      </c>
      <c r="E59" s="16">
        <f t="shared" si="4"/>
        <v>56.3526961351539</v>
      </c>
      <c r="F59" s="16"/>
      <c r="G59" s="47">
        <v>201.4</v>
      </c>
      <c r="H59" s="23">
        <f t="shared" si="5"/>
        <v>120.90367428003972</v>
      </c>
      <c r="I59" s="8"/>
      <c r="J59" s="5"/>
    </row>
    <row r="60" spans="1:8" ht="24.75" customHeight="1">
      <c r="A60" s="37" t="s">
        <v>19</v>
      </c>
      <c r="B60" s="17">
        <v>6000</v>
      </c>
      <c r="C60" s="17"/>
      <c r="D60" s="17">
        <v>4590.4</v>
      </c>
      <c r="E60" s="16">
        <f t="shared" si="4"/>
        <v>76.50666666666666</v>
      </c>
      <c r="F60" s="16" t="e">
        <f>D60/C60*100</f>
        <v>#DIV/0!</v>
      </c>
      <c r="G60" s="17">
        <v>3538.5</v>
      </c>
      <c r="H60" s="23">
        <f t="shared" si="5"/>
        <v>129.7272855729829</v>
      </c>
    </row>
    <row r="61" spans="1:8" ht="14.25" customHeight="1">
      <c r="A61" s="37" t="s">
        <v>41</v>
      </c>
      <c r="B61" s="17">
        <v>87452.9</v>
      </c>
      <c r="C61" s="17"/>
      <c r="D61" s="17">
        <v>65784</v>
      </c>
      <c r="E61" s="16">
        <f t="shared" si="4"/>
        <v>75.2222053242374</v>
      </c>
      <c r="F61" s="16"/>
      <c r="G61" s="17">
        <v>13232</v>
      </c>
      <c r="H61" s="23">
        <f t="shared" si="5"/>
        <v>497.15840386940744</v>
      </c>
    </row>
    <row r="62" spans="1:8" ht="27" customHeight="1">
      <c r="A62" s="45" t="s">
        <v>44</v>
      </c>
      <c r="B62" s="17">
        <v>9403.6</v>
      </c>
      <c r="C62" s="17"/>
      <c r="D62" s="17">
        <v>5626.2</v>
      </c>
      <c r="E62" s="16">
        <f t="shared" si="4"/>
        <v>59.83027776596197</v>
      </c>
      <c r="F62" s="16" t="e">
        <f>D62/C62*100</f>
        <v>#DIV/0!</v>
      </c>
      <c r="G62" s="17">
        <v>3547.1</v>
      </c>
      <c r="H62" s="23">
        <f t="shared" si="5"/>
        <v>158.61407910687603</v>
      </c>
    </row>
    <row r="63" spans="1:8" ht="16.5" customHeight="1">
      <c r="A63" s="46" t="s">
        <v>9</v>
      </c>
      <c r="B63" s="17">
        <v>23852.8</v>
      </c>
      <c r="C63" s="17"/>
      <c r="D63" s="17">
        <v>19992.4</v>
      </c>
      <c r="E63" s="16">
        <f t="shared" si="4"/>
        <v>83.81573651730615</v>
      </c>
      <c r="F63" s="16"/>
      <c r="G63" s="47">
        <v>515</v>
      </c>
      <c r="H63" s="23">
        <f t="shared" si="5"/>
        <v>3882.0194174757285</v>
      </c>
    </row>
    <row r="64" spans="1:8" ht="18.75" customHeight="1">
      <c r="A64" s="37" t="s">
        <v>10</v>
      </c>
      <c r="B64" s="47">
        <v>599989.9</v>
      </c>
      <c r="C64" s="47"/>
      <c r="D64" s="17">
        <v>369117</v>
      </c>
      <c r="E64" s="16">
        <f t="shared" si="4"/>
        <v>61.520535595682524</v>
      </c>
      <c r="F64" s="16" t="e">
        <f>D64/C64*100</f>
        <v>#DIV/0!</v>
      </c>
      <c r="G64" s="17">
        <v>245755</v>
      </c>
      <c r="H64" s="23">
        <f t="shared" si="5"/>
        <v>150.197147565665</v>
      </c>
    </row>
    <row r="65" spans="1:8" ht="18" customHeight="1">
      <c r="A65" s="45" t="s">
        <v>51</v>
      </c>
      <c r="B65" s="47">
        <v>101591.4</v>
      </c>
      <c r="C65" s="47"/>
      <c r="D65" s="17">
        <v>69958.3</v>
      </c>
      <c r="E65" s="16">
        <f t="shared" si="4"/>
        <v>68.8624233941062</v>
      </c>
      <c r="F65" s="16" t="e">
        <f>D65/C65*100</f>
        <v>#DIV/0!</v>
      </c>
      <c r="G65" s="17">
        <v>23873</v>
      </c>
      <c r="H65" s="23">
        <f t="shared" si="5"/>
        <v>293.0436057470783</v>
      </c>
    </row>
    <row r="66" spans="1:8" ht="17.25" customHeight="1">
      <c r="A66" s="45" t="s">
        <v>11</v>
      </c>
      <c r="B66" s="47">
        <v>4576.8</v>
      </c>
      <c r="C66" s="47"/>
      <c r="D66" s="17">
        <v>3170.1</v>
      </c>
      <c r="E66" s="16">
        <f t="shared" si="4"/>
        <v>69.26455165180911</v>
      </c>
      <c r="F66" s="16" t="e">
        <f>D66/C66*100</f>
        <v>#DIV/0!</v>
      </c>
      <c r="G66" s="17">
        <v>1882.5</v>
      </c>
      <c r="H66" s="23">
        <f t="shared" si="5"/>
        <v>168.39840637450197</v>
      </c>
    </row>
    <row r="67" spans="1:8" ht="15.75" customHeight="1" hidden="1">
      <c r="A67" s="45" t="s">
        <v>34</v>
      </c>
      <c r="B67" s="47"/>
      <c r="C67" s="47"/>
      <c r="D67" s="47"/>
      <c r="E67" s="16" t="e">
        <f t="shared" si="4"/>
        <v>#DIV/0!</v>
      </c>
      <c r="F67" s="16" t="e">
        <f>D67/C67*100</f>
        <v>#DIV/0!</v>
      </c>
      <c r="G67" s="47"/>
      <c r="H67" s="23" t="e">
        <f t="shared" si="5"/>
        <v>#DIV/0!</v>
      </c>
    </row>
    <row r="68" spans="1:8" ht="15" customHeight="1">
      <c r="A68" s="45" t="s">
        <v>39</v>
      </c>
      <c r="B68" s="47">
        <v>1912.5</v>
      </c>
      <c r="C68" s="47"/>
      <c r="D68" s="17">
        <v>882</v>
      </c>
      <c r="E68" s="16">
        <f t="shared" si="4"/>
        <v>46.11764705882353</v>
      </c>
      <c r="F68" s="16"/>
      <c r="G68" s="17">
        <v>927.3</v>
      </c>
      <c r="H68" s="23">
        <f t="shared" si="5"/>
        <v>95.11484956324814</v>
      </c>
    </row>
    <row r="69" spans="1:10" s="6" customFormat="1" ht="15.75" customHeight="1">
      <c r="A69" s="48" t="s">
        <v>45</v>
      </c>
      <c r="B69" s="47">
        <v>50737.6</v>
      </c>
      <c r="C69" s="47"/>
      <c r="D69" s="47">
        <v>32299.3</v>
      </c>
      <c r="E69" s="16">
        <f t="shared" si="4"/>
        <v>63.65949512787361</v>
      </c>
      <c r="F69" s="16" t="e">
        <f>D69/C69*100</f>
        <v>#DIV/0!</v>
      </c>
      <c r="G69" s="47">
        <v>16254.6</v>
      </c>
      <c r="H69" s="23">
        <f t="shared" si="5"/>
        <v>198.7086732371144</v>
      </c>
      <c r="J69" s="12"/>
    </row>
    <row r="70" spans="1:8" ht="17.25" customHeight="1">
      <c r="A70" s="26" t="s">
        <v>43</v>
      </c>
      <c r="B70" s="40">
        <v>7500.5</v>
      </c>
      <c r="C70" s="40"/>
      <c r="D70" s="40">
        <v>5555.1</v>
      </c>
      <c r="E70" s="16">
        <f t="shared" si="4"/>
        <v>74.0630624625025</v>
      </c>
      <c r="F70" s="16" t="e">
        <f>D70/C70*100</f>
        <v>#DIV/0!</v>
      </c>
      <c r="G70" s="40">
        <v>3401.2</v>
      </c>
      <c r="H70" s="23">
        <f t="shared" si="5"/>
        <v>163.3276490650359</v>
      </c>
    </row>
    <row r="71" spans="1:8" ht="16.5" customHeight="1" hidden="1">
      <c r="A71" s="15" t="s">
        <v>46</v>
      </c>
      <c r="B71" s="40"/>
      <c r="C71" s="40"/>
      <c r="D71" s="40"/>
      <c r="E71" s="16" t="e">
        <f t="shared" si="4"/>
        <v>#DIV/0!</v>
      </c>
      <c r="F71" s="16"/>
      <c r="G71" s="40"/>
      <c r="H71" s="23" t="e">
        <f t="shared" si="5"/>
        <v>#DIV/0!</v>
      </c>
    </row>
    <row r="72" spans="1:8" ht="15" customHeight="1">
      <c r="A72" s="15" t="s">
        <v>42</v>
      </c>
      <c r="B72" s="40">
        <v>27702.1</v>
      </c>
      <c r="C72" s="40"/>
      <c r="D72" s="40">
        <v>16063.1</v>
      </c>
      <c r="E72" s="16">
        <f t="shared" si="4"/>
        <v>57.98513470097936</v>
      </c>
      <c r="F72" s="16" t="e">
        <f>D72/C72*100</f>
        <v>#DIV/0!</v>
      </c>
      <c r="G72" s="40">
        <v>3593</v>
      </c>
      <c r="H72" s="23">
        <f t="shared" si="5"/>
        <v>447.06651822989147</v>
      </c>
    </row>
    <row r="73" spans="1:8" ht="20.25" customHeight="1" hidden="1">
      <c r="A73" s="15" t="s">
        <v>12</v>
      </c>
      <c r="B73" s="40"/>
      <c r="C73" s="40"/>
      <c r="D73" s="38"/>
      <c r="E73" s="16" t="e">
        <f t="shared" si="4"/>
        <v>#DIV/0!</v>
      </c>
      <c r="F73" s="16"/>
      <c r="G73" s="40"/>
      <c r="H73" s="23" t="e">
        <f t="shared" si="5"/>
        <v>#DIV/0!</v>
      </c>
    </row>
    <row r="74" spans="1:8" ht="19.5" customHeight="1" hidden="1">
      <c r="A74" s="15" t="s">
        <v>49</v>
      </c>
      <c r="B74" s="40"/>
      <c r="C74" s="40"/>
      <c r="D74" s="38"/>
      <c r="E74" s="16" t="e">
        <f t="shared" si="4"/>
        <v>#DIV/0!</v>
      </c>
      <c r="F74" s="16"/>
      <c r="G74" s="40"/>
      <c r="H74" s="23" t="e">
        <f t="shared" si="5"/>
        <v>#DIV/0!</v>
      </c>
    </row>
    <row r="75" spans="1:9" ht="63" customHeight="1" hidden="1">
      <c r="A75" s="26" t="s">
        <v>55</v>
      </c>
      <c r="B75" s="38"/>
      <c r="C75" s="38"/>
      <c r="D75" s="38"/>
      <c r="E75" s="16"/>
      <c r="F75" s="16"/>
      <c r="G75" s="40"/>
      <c r="H75" s="23" t="e">
        <f t="shared" si="5"/>
        <v>#DIV/0!</v>
      </c>
      <c r="I75" s="13"/>
    </row>
    <row r="76" spans="1:8" ht="38.25" customHeight="1">
      <c r="A76" s="26" t="s">
        <v>56</v>
      </c>
      <c r="B76" s="40">
        <v>2380</v>
      </c>
      <c r="C76" s="40"/>
      <c r="D76" s="38">
        <v>959.6</v>
      </c>
      <c r="E76" s="16">
        <f t="shared" si="4"/>
        <v>40.319327731092436</v>
      </c>
      <c r="F76" s="16"/>
      <c r="G76" s="40">
        <v>1002.2</v>
      </c>
      <c r="H76" s="23">
        <f t="shared" si="5"/>
        <v>95.74935142686091</v>
      </c>
    </row>
    <row r="77" spans="1:8" ht="37.5" customHeight="1">
      <c r="A77" s="26" t="s">
        <v>48</v>
      </c>
      <c r="B77" s="40">
        <v>12614.7</v>
      </c>
      <c r="C77" s="40"/>
      <c r="D77" s="38">
        <v>8669.4</v>
      </c>
      <c r="E77" s="16">
        <f t="shared" si="4"/>
        <v>68.72458322433351</v>
      </c>
      <c r="F77" s="16" t="e">
        <f>D77/C77*100</f>
        <v>#DIV/0!</v>
      </c>
      <c r="G77" s="38">
        <v>7846</v>
      </c>
      <c r="H77" s="23">
        <f t="shared" si="5"/>
        <v>110.49451950038235</v>
      </c>
    </row>
    <row r="78" spans="1:8" ht="19.5" customHeight="1" hidden="1">
      <c r="A78" s="15" t="s">
        <v>47</v>
      </c>
      <c r="B78" s="40"/>
      <c r="C78" s="40"/>
      <c r="D78" s="38"/>
      <c r="E78" s="16" t="e">
        <f t="shared" si="4"/>
        <v>#DIV/0!</v>
      </c>
      <c r="F78" s="16"/>
      <c r="G78" s="38"/>
      <c r="H78" s="23"/>
    </row>
    <row r="79" spans="1:8" ht="19.5" customHeight="1">
      <c r="A79" s="45" t="s">
        <v>33</v>
      </c>
      <c r="B79" s="47">
        <v>1</v>
      </c>
      <c r="C79" s="47"/>
      <c r="D79" s="17"/>
      <c r="E79" s="16">
        <f t="shared" si="4"/>
        <v>0</v>
      </c>
      <c r="F79" s="16"/>
      <c r="G79" s="17">
        <v>0.2</v>
      </c>
      <c r="H79" s="23">
        <f>D79/G79*100</f>
        <v>0</v>
      </c>
    </row>
    <row r="80" spans="1:8" ht="21.75" customHeight="1">
      <c r="A80" s="29" t="s">
        <v>13</v>
      </c>
      <c r="B80" s="51">
        <f>B56+B60+B61+B62+B63+B64+B65+B66+B67+B68+B69+B79+B58+B57+B59</f>
        <v>998918.4000000001</v>
      </c>
      <c r="C80" s="51">
        <f>C56+C60+C61+C62+C63+C64+C65+C66+C67+C68+C69+C79+C58+C57+C59</f>
        <v>0</v>
      </c>
      <c r="D80" s="51">
        <f>D56+D60+D61+D62+D63+D64+D65+D66+D67+D68+D69+D79+D58+D57+D59</f>
        <v>642581.0000000001</v>
      </c>
      <c r="E80" s="16">
        <f t="shared" si="4"/>
        <v>64.32767681524338</v>
      </c>
      <c r="F80" s="16" t="e">
        <f>D80/C80*100</f>
        <v>#DIV/0!</v>
      </c>
      <c r="G80" s="51">
        <f>G56+G57+G58+G60+G61+G62+G59+G63+G64+G65+G66+G68+G69+G79</f>
        <v>357517.69999999995</v>
      </c>
      <c r="H80" s="23">
        <f>D80/G80*100</f>
        <v>179.73403834271707</v>
      </c>
    </row>
    <row r="81" spans="1:8" ht="0.75" customHeight="1">
      <c r="A81" s="7"/>
      <c r="B81" s="62"/>
      <c r="C81" s="62"/>
      <c r="D81" s="62"/>
      <c r="E81" s="67"/>
      <c r="F81" s="67"/>
      <c r="G81" s="62"/>
      <c r="H81" s="68"/>
    </row>
    <row r="82" spans="1:8" ht="15" customHeight="1" hidden="1">
      <c r="A82" s="7"/>
      <c r="B82" s="62"/>
      <c r="C82" s="62"/>
      <c r="D82" s="62"/>
      <c r="E82" s="67"/>
      <c r="F82" s="67"/>
      <c r="G82" s="62"/>
      <c r="H82" s="68"/>
    </row>
    <row r="83" spans="1:8" ht="15" customHeight="1" hidden="1">
      <c r="A83" s="7"/>
      <c r="B83" s="62"/>
      <c r="C83" s="62"/>
      <c r="D83" s="62"/>
      <c r="E83" s="67"/>
      <c r="F83" s="67"/>
      <c r="G83" s="62"/>
      <c r="H83" s="68"/>
    </row>
    <row r="84" spans="1:8" ht="9" customHeight="1" hidden="1">
      <c r="A84" s="7"/>
      <c r="B84" s="62"/>
      <c r="C84" s="62"/>
      <c r="D84" s="62"/>
      <c r="E84" s="67"/>
      <c r="F84" s="67"/>
      <c r="G84" s="62"/>
      <c r="H84" s="68"/>
    </row>
    <row r="85" spans="1:8" ht="34.5" customHeight="1">
      <c r="A85" s="9"/>
      <c r="B85" s="55"/>
      <c r="C85" s="55"/>
      <c r="D85" s="55"/>
      <c r="E85" s="69"/>
      <c r="F85" s="69"/>
      <c r="G85" s="55"/>
      <c r="H85" s="70"/>
    </row>
    <row r="86" spans="1:8" ht="12.75">
      <c r="A86" s="9"/>
      <c r="B86" s="55"/>
      <c r="C86" s="55"/>
      <c r="D86" s="55"/>
      <c r="E86" s="56"/>
      <c r="F86" s="71"/>
      <c r="G86" s="56"/>
      <c r="H86" s="71"/>
    </row>
    <row r="87" spans="1:8" ht="15" customHeight="1">
      <c r="A87" s="10"/>
      <c r="B87" s="82"/>
      <c r="C87" s="82"/>
      <c r="D87" s="56"/>
      <c r="E87" s="56"/>
      <c r="F87" s="71"/>
      <c r="G87" s="56"/>
      <c r="H87" s="71"/>
    </row>
    <row r="88" spans="1:8" ht="12.75">
      <c r="A88" s="2"/>
      <c r="B88" s="56"/>
      <c r="C88" s="56"/>
      <c r="D88" s="56"/>
      <c r="E88" s="56"/>
      <c r="F88" s="71"/>
      <c r="G88" s="56"/>
      <c r="H88" s="71"/>
    </row>
    <row r="89" spans="1:8" ht="14.25" customHeight="1">
      <c r="A89" s="2"/>
      <c r="B89" s="56"/>
      <c r="C89" s="56"/>
      <c r="D89" s="56"/>
      <c r="E89" s="56"/>
      <c r="F89" s="71"/>
      <c r="G89" s="56"/>
      <c r="H89" s="71"/>
    </row>
    <row r="90" spans="1:8" ht="12.75">
      <c r="A90" s="2"/>
      <c r="B90" s="56"/>
      <c r="C90" s="56"/>
      <c r="D90" s="56"/>
      <c r="E90" s="56"/>
      <c r="F90" s="71"/>
      <c r="G90" s="56"/>
      <c r="H90" s="71"/>
    </row>
    <row r="91" spans="4:8" ht="12.75">
      <c r="D91" s="63"/>
      <c r="E91" s="63"/>
      <c r="F91" s="72"/>
      <c r="G91" s="85"/>
      <c r="H91" s="73"/>
    </row>
    <row r="92" spans="4:8" ht="12.75">
      <c r="D92" s="63"/>
      <c r="E92" s="72"/>
      <c r="F92" s="72"/>
      <c r="G92" s="85"/>
      <c r="H92" s="73"/>
    </row>
    <row r="93" spans="4:8" ht="12.75">
      <c r="D93" s="63"/>
      <c r="E93" s="72"/>
      <c r="F93" s="72"/>
      <c r="G93" s="85"/>
      <c r="H93" s="73"/>
    </row>
    <row r="94" spans="4:8" ht="12.75">
      <c r="D94" s="63"/>
      <c r="E94" s="72"/>
      <c r="F94" s="72"/>
      <c r="G94" s="85"/>
      <c r="H94" s="73"/>
    </row>
    <row r="95" spans="4:8" ht="10.5" customHeight="1">
      <c r="D95" s="63"/>
      <c r="E95" s="72"/>
      <c r="F95" s="72"/>
      <c r="G95" s="85"/>
      <c r="H95" s="73"/>
    </row>
    <row r="96" spans="4:8" ht="12.75" hidden="1">
      <c r="D96" s="63"/>
      <c r="E96" s="72"/>
      <c r="F96" s="72"/>
      <c r="G96" s="85"/>
      <c r="H96" s="73"/>
    </row>
    <row r="97" spans="4:8" ht="12.75">
      <c r="D97" s="63"/>
      <c r="E97" s="72"/>
      <c r="F97" s="72"/>
      <c r="G97" s="85"/>
      <c r="H97" s="73"/>
    </row>
    <row r="98" spans="4:8" ht="12.75">
      <c r="D98" s="63"/>
      <c r="E98" s="72"/>
      <c r="F98" s="72"/>
      <c r="G98" s="85"/>
      <c r="H98" s="73"/>
    </row>
    <row r="99" spans="4:8" ht="12.75">
      <c r="D99" s="83"/>
      <c r="E99" s="74"/>
      <c r="F99" s="74"/>
      <c r="G99" s="85"/>
      <c r="H99" s="73"/>
    </row>
    <row r="100" spans="4:8" ht="12.75">
      <c r="D100" s="83"/>
      <c r="E100" s="74"/>
      <c r="F100" s="74"/>
      <c r="G100" s="85"/>
      <c r="H100" s="73"/>
    </row>
    <row r="101" spans="4:8" ht="12.75">
      <c r="D101" s="83"/>
      <c r="E101" s="74"/>
      <c r="F101" s="74"/>
      <c r="G101" s="85"/>
      <c r="H101" s="73"/>
    </row>
    <row r="102" spans="4:8" ht="12.75">
      <c r="D102" s="83"/>
      <c r="E102" s="74"/>
      <c r="F102" s="74"/>
      <c r="G102" s="85"/>
      <c r="H102" s="73"/>
    </row>
    <row r="103" spans="4:8" ht="12.75">
      <c r="D103" s="83"/>
      <c r="E103" s="74"/>
      <c r="F103" s="74"/>
      <c r="G103" s="85"/>
      <c r="H103" s="73"/>
    </row>
    <row r="104" spans="4:8" ht="12.75">
      <c r="D104" s="83"/>
      <c r="E104" s="74"/>
      <c r="F104" s="74"/>
      <c r="G104" s="85"/>
      <c r="H104" s="73"/>
    </row>
    <row r="105" spans="7:8" ht="12.75">
      <c r="G105" s="86"/>
      <c r="H105" s="73"/>
    </row>
    <row r="106" spans="7:8" ht="12.75">
      <c r="G106" s="86"/>
      <c r="H106" s="73"/>
    </row>
    <row r="107" spans="7:8" ht="12.75">
      <c r="G107" s="86"/>
      <c r="H107" s="73"/>
    </row>
    <row r="108" spans="5:8" ht="12.75">
      <c r="E108" s="65"/>
      <c r="F108" s="65"/>
      <c r="G108" s="86"/>
      <c r="H108" s="73"/>
    </row>
    <row r="109" spans="5:8" ht="12.75">
      <c r="E109" s="65"/>
      <c r="F109" s="65"/>
      <c r="G109" s="86"/>
      <c r="H109" s="73"/>
    </row>
    <row r="110" spans="5:8" ht="12.75">
      <c r="E110" s="65"/>
      <c r="F110" s="65"/>
      <c r="G110" s="86"/>
      <c r="H110" s="73"/>
    </row>
    <row r="111" spans="5:8" ht="12.75">
      <c r="E111" s="65"/>
      <c r="F111" s="65"/>
      <c r="G111" s="86"/>
      <c r="H111" s="73"/>
    </row>
    <row r="112" spans="5:8" ht="12.75">
      <c r="E112" s="65"/>
      <c r="F112" s="65"/>
      <c r="G112" s="86"/>
      <c r="H112" s="73"/>
    </row>
    <row r="113" spans="5:8" ht="12.75">
      <c r="E113" s="65"/>
      <c r="F113" s="65"/>
      <c r="G113" s="86"/>
      <c r="H113" s="73"/>
    </row>
    <row r="114" spans="5:8" ht="12.75">
      <c r="E114" s="65"/>
      <c r="F114" s="65"/>
      <c r="G114" s="86"/>
      <c r="H114" s="73"/>
    </row>
    <row r="115" spans="5:8" ht="12.75">
      <c r="E115" s="65"/>
      <c r="F115" s="65"/>
      <c r="G115" s="86"/>
      <c r="H115" s="73"/>
    </row>
    <row r="116" spans="5:8" ht="12.75">
      <c r="E116" s="65"/>
      <c r="F116" s="65"/>
      <c r="G116" s="86"/>
      <c r="H116" s="73"/>
    </row>
    <row r="117" spans="5:8" ht="12.75">
      <c r="E117" s="65"/>
      <c r="F117" s="65"/>
      <c r="G117" s="86"/>
      <c r="H117" s="73"/>
    </row>
    <row r="118" spans="5:8" ht="12.75">
      <c r="E118" s="65"/>
      <c r="F118" s="65"/>
      <c r="G118" s="86"/>
      <c r="H118" s="73"/>
    </row>
    <row r="119" spans="5:8" ht="12.75">
      <c r="E119" s="65"/>
      <c r="F119" s="65"/>
      <c r="G119" s="86"/>
      <c r="H119" s="73"/>
    </row>
    <row r="120" spans="5:8" ht="12.75">
      <c r="E120" s="65"/>
      <c r="F120" s="65"/>
      <c r="G120" s="86"/>
      <c r="H120" s="73"/>
    </row>
    <row r="121" spans="5:8" ht="12.75">
      <c r="E121" s="65"/>
      <c r="F121" s="65"/>
      <c r="G121" s="86"/>
      <c r="H121" s="73"/>
    </row>
    <row r="122" spans="5:8" ht="12.75">
      <c r="E122" s="65"/>
      <c r="F122" s="65"/>
      <c r="G122" s="86"/>
      <c r="H122" s="73"/>
    </row>
    <row r="123" spans="5:8" ht="12.75">
      <c r="E123" s="65"/>
      <c r="F123" s="65"/>
      <c r="G123" s="86"/>
      <c r="H123" s="73"/>
    </row>
    <row r="124" spans="5:8" ht="12.75">
      <c r="E124" s="65"/>
      <c r="F124" s="65"/>
      <c r="G124" s="86"/>
      <c r="H124" s="73"/>
    </row>
    <row r="125" spans="5:8" ht="12.75">
      <c r="E125" s="65"/>
      <c r="F125" s="65"/>
      <c r="G125" s="86"/>
      <c r="H125" s="73"/>
    </row>
    <row r="126" spans="5:8" ht="12.75">
      <c r="E126" s="65"/>
      <c r="F126" s="65"/>
      <c r="G126" s="86"/>
      <c r="H126" s="73"/>
    </row>
    <row r="127" spans="5:8" ht="12.75">
      <c r="E127" s="65"/>
      <c r="F127" s="65"/>
      <c r="G127" s="86"/>
      <c r="H127" s="73"/>
    </row>
    <row r="128" spans="5:8" ht="12.75">
      <c r="E128" s="65"/>
      <c r="F128" s="65"/>
      <c r="G128" s="86"/>
      <c r="H128" s="73"/>
    </row>
    <row r="129" spans="5:8" ht="12.75">
      <c r="E129" s="65"/>
      <c r="F129" s="65"/>
      <c r="G129" s="86"/>
      <c r="H129" s="73"/>
    </row>
    <row r="130" spans="5:8" ht="12.75">
      <c r="E130" s="65"/>
      <c r="F130" s="65"/>
      <c r="G130" s="86"/>
      <c r="H130" s="73"/>
    </row>
    <row r="131" spans="5:8" ht="12.75">
      <c r="E131" s="65"/>
      <c r="F131" s="65"/>
      <c r="G131" s="86"/>
      <c r="H131" s="73"/>
    </row>
    <row r="132" spans="5:8" ht="12.75">
      <c r="E132" s="65"/>
      <c r="F132" s="65"/>
      <c r="G132" s="86"/>
      <c r="H132" s="73"/>
    </row>
    <row r="133" spans="5:8" ht="12.75">
      <c r="E133" s="65"/>
      <c r="F133" s="65"/>
      <c r="G133" s="86"/>
      <c r="H133" s="73"/>
    </row>
    <row r="134" spans="5:8" ht="12.75">
      <c r="E134" s="65"/>
      <c r="F134" s="65"/>
      <c r="G134" s="86"/>
      <c r="H134" s="73"/>
    </row>
    <row r="135" spans="5:8" ht="12.75">
      <c r="E135" s="65"/>
      <c r="F135" s="65"/>
      <c r="G135" s="86"/>
      <c r="H135" s="73"/>
    </row>
    <row r="136" spans="5:8" ht="12.75">
      <c r="E136" s="65"/>
      <c r="F136" s="65"/>
      <c r="G136" s="86"/>
      <c r="H136" s="73"/>
    </row>
    <row r="137" spans="5:8" ht="12.75">
      <c r="E137" s="65"/>
      <c r="F137" s="65"/>
      <c r="G137" s="86"/>
      <c r="H137" s="73"/>
    </row>
    <row r="138" spans="5:8" ht="12.75">
      <c r="E138" s="65"/>
      <c r="F138" s="65"/>
      <c r="G138" s="86"/>
      <c r="H138" s="73"/>
    </row>
    <row r="139" spans="5:8" ht="12.75">
      <c r="E139" s="65"/>
      <c r="F139" s="65"/>
      <c r="G139" s="86"/>
      <c r="H139" s="73"/>
    </row>
    <row r="140" spans="5:8" ht="12.75">
      <c r="E140" s="65"/>
      <c r="F140" s="65"/>
      <c r="G140" s="86"/>
      <c r="H140" s="73"/>
    </row>
    <row r="141" spans="5:8" ht="12.75">
      <c r="E141" s="65"/>
      <c r="F141" s="65"/>
      <c r="G141" s="86"/>
      <c r="H141" s="73"/>
    </row>
    <row r="142" spans="5:8" ht="12.75">
      <c r="E142" s="65"/>
      <c r="F142" s="65"/>
      <c r="G142" s="86"/>
      <c r="H142" s="73"/>
    </row>
    <row r="143" spans="5:8" ht="12.75">
      <c r="E143" s="65"/>
      <c r="F143" s="65"/>
      <c r="G143" s="86"/>
      <c r="H143" s="73"/>
    </row>
    <row r="144" spans="5:8" ht="12.75">
      <c r="E144" s="65"/>
      <c r="F144" s="65"/>
      <c r="G144" s="86"/>
      <c r="H144" s="73"/>
    </row>
    <row r="145" spans="5:8" ht="12.75">
      <c r="E145" s="65"/>
      <c r="F145" s="65"/>
      <c r="G145" s="86"/>
      <c r="H145" s="73"/>
    </row>
    <row r="146" spans="5:8" ht="12.75">
      <c r="E146" s="65"/>
      <c r="F146" s="65"/>
      <c r="G146" s="86"/>
      <c r="H146" s="73"/>
    </row>
    <row r="147" spans="5:8" ht="12.75">
      <c r="E147" s="65"/>
      <c r="F147" s="65"/>
      <c r="G147" s="86"/>
      <c r="H147" s="73"/>
    </row>
    <row r="148" spans="5:8" ht="12.75">
      <c r="E148" s="65"/>
      <c r="F148" s="65"/>
      <c r="G148" s="86"/>
      <c r="H148" s="73"/>
    </row>
    <row r="149" spans="5:8" ht="12.75">
      <c r="E149" s="65"/>
      <c r="F149" s="65"/>
      <c r="G149" s="86"/>
      <c r="H149" s="73"/>
    </row>
    <row r="150" spans="5:8" ht="12.75">
      <c r="E150" s="65"/>
      <c r="F150" s="65"/>
      <c r="G150" s="86"/>
      <c r="H150" s="73"/>
    </row>
    <row r="151" spans="5:8" ht="12.75">
      <c r="E151" s="65"/>
      <c r="F151" s="65"/>
      <c r="G151" s="86"/>
      <c r="H151" s="73"/>
    </row>
    <row r="152" spans="5:8" ht="12.75">
      <c r="E152" s="65"/>
      <c r="F152" s="65"/>
      <c r="G152" s="86"/>
      <c r="H152" s="73"/>
    </row>
    <row r="153" spans="5:8" ht="12.75">
      <c r="E153" s="65"/>
      <c r="F153" s="65"/>
      <c r="G153" s="86"/>
      <c r="H153" s="73"/>
    </row>
    <row r="154" spans="5:8" ht="12.75">
      <c r="E154" s="65"/>
      <c r="F154" s="65"/>
      <c r="G154" s="86"/>
      <c r="H154" s="73"/>
    </row>
    <row r="155" spans="5:8" ht="12.75">
      <c r="E155" s="65"/>
      <c r="F155" s="65"/>
      <c r="G155" s="86"/>
      <c r="H155" s="73"/>
    </row>
    <row r="156" spans="5:8" ht="12.75">
      <c r="E156" s="65"/>
      <c r="F156" s="65"/>
      <c r="G156" s="86"/>
      <c r="H156" s="73"/>
    </row>
    <row r="157" spans="5:8" ht="12.75">
      <c r="E157" s="65"/>
      <c r="F157" s="65"/>
      <c r="G157" s="86"/>
      <c r="H157" s="73"/>
    </row>
    <row r="158" spans="5:8" ht="12.75">
      <c r="E158" s="65"/>
      <c r="F158" s="65"/>
      <c r="G158" s="86"/>
      <c r="H158" s="73"/>
    </row>
    <row r="159" spans="5:8" ht="12.75">
      <c r="E159" s="65"/>
      <c r="F159" s="65"/>
      <c r="G159" s="86"/>
      <c r="H159" s="73"/>
    </row>
    <row r="160" spans="5:8" ht="12.75">
      <c r="E160" s="65"/>
      <c r="F160" s="65"/>
      <c r="G160" s="86"/>
      <c r="H160" s="73"/>
    </row>
    <row r="161" spans="5:8" ht="12.75">
      <c r="E161" s="65"/>
      <c r="F161" s="65"/>
      <c r="G161" s="86"/>
      <c r="H161" s="73"/>
    </row>
    <row r="162" spans="5:8" ht="12.75">
      <c r="E162" s="65"/>
      <c r="F162" s="65"/>
      <c r="G162" s="86"/>
      <c r="H162" s="73"/>
    </row>
    <row r="163" spans="5:8" ht="12.75">
      <c r="E163" s="65"/>
      <c r="F163" s="65"/>
      <c r="G163" s="86"/>
      <c r="H163" s="73"/>
    </row>
    <row r="164" spans="5:8" ht="12.75">
      <c r="E164" s="65"/>
      <c r="F164" s="65"/>
      <c r="G164" s="86"/>
      <c r="H164" s="73"/>
    </row>
    <row r="165" spans="5:8" ht="12.75">
      <c r="E165" s="65"/>
      <c r="F165" s="65"/>
      <c r="G165" s="86"/>
      <c r="H165" s="73"/>
    </row>
    <row r="166" spans="5:8" ht="12.75">
      <c r="E166" s="65"/>
      <c r="F166" s="65"/>
      <c r="G166" s="86"/>
      <c r="H166" s="73"/>
    </row>
    <row r="167" spans="5:8" ht="12.75">
      <c r="E167" s="65"/>
      <c r="F167" s="65"/>
      <c r="G167" s="86"/>
      <c r="H167" s="73"/>
    </row>
    <row r="168" spans="5:8" ht="12.75">
      <c r="E168" s="65"/>
      <c r="F168" s="65"/>
      <c r="G168" s="86"/>
      <c r="H168" s="73"/>
    </row>
    <row r="169" spans="5:8" ht="12.75">
      <c r="E169" s="65"/>
      <c r="F169" s="65"/>
      <c r="G169" s="86"/>
      <c r="H169" s="73"/>
    </row>
    <row r="170" spans="5:8" ht="12.75">
      <c r="E170" s="65"/>
      <c r="F170" s="65"/>
      <c r="G170" s="86"/>
      <c r="H170" s="73"/>
    </row>
    <row r="171" spans="5:8" ht="12.75">
      <c r="E171" s="65"/>
      <c r="F171" s="65"/>
      <c r="G171" s="86"/>
      <c r="H171" s="73"/>
    </row>
    <row r="172" spans="5:8" ht="12.75">
      <c r="E172" s="65"/>
      <c r="F172" s="65"/>
      <c r="G172" s="86"/>
      <c r="H172" s="73"/>
    </row>
    <row r="173" spans="5:8" ht="12.75">
      <c r="E173" s="65"/>
      <c r="F173" s="65"/>
      <c r="G173" s="86"/>
      <c r="H173" s="73"/>
    </row>
    <row r="174" spans="5:8" ht="12.75">
      <c r="E174" s="65"/>
      <c r="F174" s="65"/>
      <c r="G174" s="86"/>
      <c r="H174" s="73"/>
    </row>
    <row r="175" spans="5:8" ht="12.75">
      <c r="E175" s="65"/>
      <c r="F175" s="65"/>
      <c r="G175" s="86"/>
      <c r="H175" s="73"/>
    </row>
    <row r="176" spans="5:8" ht="12.75">
      <c r="E176" s="65"/>
      <c r="F176" s="65"/>
      <c r="G176" s="86"/>
      <c r="H176" s="73"/>
    </row>
    <row r="177" spans="5:8" ht="12.75">
      <c r="E177" s="65"/>
      <c r="F177" s="65"/>
      <c r="G177" s="86"/>
      <c r="H177" s="73"/>
    </row>
    <row r="178" spans="5:8" ht="12.75">
      <c r="E178" s="65"/>
      <c r="F178" s="65"/>
      <c r="G178" s="86"/>
      <c r="H178" s="73"/>
    </row>
    <row r="179" spans="5:8" ht="12.75">
      <c r="E179" s="65"/>
      <c r="F179" s="65"/>
      <c r="G179" s="86"/>
      <c r="H179" s="73"/>
    </row>
    <row r="180" spans="5:8" ht="12.75">
      <c r="E180" s="65"/>
      <c r="F180" s="65"/>
      <c r="G180" s="86"/>
      <c r="H180" s="73"/>
    </row>
    <row r="181" spans="5:8" ht="12.75">
      <c r="E181" s="65"/>
      <c r="F181" s="65"/>
      <c r="G181" s="86"/>
      <c r="H181" s="73"/>
    </row>
    <row r="182" spans="5:8" ht="12.75">
      <c r="E182" s="65"/>
      <c r="F182" s="65"/>
      <c r="G182" s="86"/>
      <c r="H182" s="73"/>
    </row>
    <row r="183" spans="5:8" ht="12.75">
      <c r="E183" s="65"/>
      <c r="F183" s="65"/>
      <c r="G183" s="86"/>
      <c r="H183" s="73"/>
    </row>
    <row r="184" spans="5:8" ht="12.75">
      <c r="E184" s="65"/>
      <c r="F184" s="65"/>
      <c r="G184" s="86"/>
      <c r="H184" s="73"/>
    </row>
    <row r="185" spans="5:8" ht="12.75">
      <c r="E185" s="65"/>
      <c r="F185" s="65"/>
      <c r="G185" s="86"/>
      <c r="H185" s="73"/>
    </row>
    <row r="186" spans="5:8" ht="12.75">
      <c r="E186" s="65"/>
      <c r="F186" s="65"/>
      <c r="G186" s="86"/>
      <c r="H186" s="73"/>
    </row>
    <row r="187" spans="5:8" ht="12.75">
      <c r="E187" s="65"/>
      <c r="F187" s="65"/>
      <c r="G187" s="86"/>
      <c r="H187" s="73"/>
    </row>
    <row r="188" spans="5:8" ht="12.75">
      <c r="E188" s="65"/>
      <c r="F188" s="65"/>
      <c r="G188" s="86"/>
      <c r="H188" s="73"/>
    </row>
    <row r="189" spans="5:8" ht="12.75">
      <c r="E189" s="65"/>
      <c r="F189" s="65"/>
      <c r="G189" s="86"/>
      <c r="H189" s="73"/>
    </row>
    <row r="190" spans="5:8" ht="12.75">
      <c r="E190" s="65"/>
      <c r="F190" s="65"/>
      <c r="G190" s="86"/>
      <c r="H190" s="73"/>
    </row>
    <row r="191" spans="5:8" ht="12.75">
      <c r="E191" s="65"/>
      <c r="F191" s="65"/>
      <c r="G191" s="86"/>
      <c r="H191" s="73"/>
    </row>
    <row r="192" spans="5:8" ht="12.75">
      <c r="E192" s="65"/>
      <c r="F192" s="65"/>
      <c r="G192" s="86"/>
      <c r="H192" s="73"/>
    </row>
    <row r="193" spans="5:8" ht="12.75">
      <c r="E193" s="65"/>
      <c r="F193" s="65"/>
      <c r="G193" s="86"/>
      <c r="H193" s="73"/>
    </row>
    <row r="194" spans="5:8" ht="12.75">
      <c r="E194" s="65"/>
      <c r="F194" s="65"/>
      <c r="G194" s="86"/>
      <c r="H194" s="73"/>
    </row>
    <row r="195" spans="5:8" ht="12.75">
      <c r="E195" s="65"/>
      <c r="F195" s="65"/>
      <c r="G195" s="86"/>
      <c r="H195" s="73"/>
    </row>
    <row r="196" spans="5:8" ht="12.75">
      <c r="E196" s="65"/>
      <c r="F196" s="65"/>
      <c r="G196" s="86"/>
      <c r="H196" s="73"/>
    </row>
    <row r="197" spans="5:8" ht="12.75">
      <c r="E197" s="65"/>
      <c r="F197" s="65"/>
      <c r="G197" s="86"/>
      <c r="H197" s="73"/>
    </row>
    <row r="198" spans="5:8" ht="12.75">
      <c r="E198" s="65"/>
      <c r="F198" s="65"/>
      <c r="G198" s="86"/>
      <c r="H198" s="73"/>
    </row>
    <row r="199" spans="5:8" ht="12.75">
      <c r="E199" s="65"/>
      <c r="F199" s="65"/>
      <c r="G199" s="86"/>
      <c r="H199" s="73"/>
    </row>
    <row r="200" spans="5:8" ht="12.75">
      <c r="E200" s="65"/>
      <c r="F200" s="65"/>
      <c r="G200" s="86"/>
      <c r="H200" s="73"/>
    </row>
    <row r="201" spans="5:8" ht="12.75">
      <c r="E201" s="65"/>
      <c r="F201" s="65"/>
      <c r="G201" s="86"/>
      <c r="H201" s="73"/>
    </row>
    <row r="202" spans="5:8" ht="12.75">
      <c r="E202" s="65"/>
      <c r="F202" s="65"/>
      <c r="G202" s="86"/>
      <c r="H202" s="73"/>
    </row>
    <row r="203" spans="5:8" ht="12.75">
      <c r="E203" s="65"/>
      <c r="F203" s="65"/>
      <c r="G203" s="86"/>
      <c r="H203" s="73"/>
    </row>
    <row r="204" spans="5:8" ht="12.75">
      <c r="E204" s="65"/>
      <c r="F204" s="65"/>
      <c r="G204" s="86"/>
      <c r="H204" s="73"/>
    </row>
    <row r="205" spans="5:8" ht="12.75">
      <c r="E205" s="65"/>
      <c r="F205" s="65"/>
      <c r="G205" s="86"/>
      <c r="H205" s="73"/>
    </row>
    <row r="206" spans="5:8" ht="12.75">
      <c r="E206" s="65"/>
      <c r="F206" s="65"/>
      <c r="G206" s="86"/>
      <c r="H206" s="73"/>
    </row>
    <row r="207" spans="5:8" ht="12.75">
      <c r="E207" s="65"/>
      <c r="F207" s="65"/>
      <c r="G207" s="86"/>
      <c r="H207" s="73"/>
    </row>
    <row r="208" spans="5:8" ht="12.75">
      <c r="E208" s="65"/>
      <c r="F208" s="65"/>
      <c r="G208" s="86"/>
      <c r="H208" s="73"/>
    </row>
    <row r="209" spans="5:8" ht="12.75">
      <c r="E209" s="65"/>
      <c r="F209" s="65"/>
      <c r="G209" s="86"/>
      <c r="H209" s="73"/>
    </row>
    <row r="210" spans="5:8" ht="12.75">
      <c r="E210" s="65"/>
      <c r="F210" s="65"/>
      <c r="G210" s="86"/>
      <c r="H210" s="73"/>
    </row>
    <row r="211" spans="5:8" ht="12.75">
      <c r="E211" s="65"/>
      <c r="F211" s="65"/>
      <c r="G211" s="86"/>
      <c r="H211" s="73"/>
    </row>
    <row r="212" spans="5:8" ht="12.75">
      <c r="E212" s="65"/>
      <c r="F212" s="65"/>
      <c r="G212" s="86"/>
      <c r="H212" s="73"/>
    </row>
    <row r="213" spans="5:8" ht="12.75">
      <c r="E213" s="65"/>
      <c r="F213" s="65"/>
      <c r="G213" s="86"/>
      <c r="H213" s="73"/>
    </row>
    <row r="214" spans="5:8" ht="12.75">
      <c r="E214" s="65"/>
      <c r="F214" s="65"/>
      <c r="G214" s="86"/>
      <c r="H214" s="73"/>
    </row>
    <row r="215" spans="5:8" ht="12.75">
      <c r="E215" s="65"/>
      <c r="F215" s="65"/>
      <c r="G215" s="86"/>
      <c r="H215" s="73"/>
    </row>
    <row r="216" spans="5:8" ht="12.75">
      <c r="E216" s="65"/>
      <c r="F216" s="65"/>
      <c r="G216" s="86"/>
      <c r="H216" s="73"/>
    </row>
    <row r="217" spans="5:8" ht="12.75">
      <c r="E217" s="65"/>
      <c r="F217" s="65"/>
      <c r="G217" s="86"/>
      <c r="H217" s="73"/>
    </row>
    <row r="218" spans="5:8" ht="12.75">
      <c r="E218" s="65"/>
      <c r="F218" s="65"/>
      <c r="G218" s="86"/>
      <c r="H218" s="73"/>
    </row>
    <row r="219" spans="5:8" ht="12.75">
      <c r="E219" s="65"/>
      <c r="F219" s="65"/>
      <c r="G219" s="86"/>
      <c r="H219" s="73"/>
    </row>
    <row r="220" spans="5:8" ht="12.75">
      <c r="E220" s="65"/>
      <c r="F220" s="65"/>
      <c r="G220" s="86"/>
      <c r="H220" s="73"/>
    </row>
    <row r="221" spans="5:8" ht="12.75">
      <c r="E221" s="65"/>
      <c r="F221" s="65"/>
      <c r="G221" s="86"/>
      <c r="H221" s="73"/>
    </row>
    <row r="222" spans="5:8" ht="12.75">
      <c r="E222" s="65"/>
      <c r="F222" s="65"/>
      <c r="G222" s="86"/>
      <c r="H222" s="73"/>
    </row>
    <row r="223" spans="5:8" ht="12.75">
      <c r="E223" s="65"/>
      <c r="F223" s="65"/>
      <c r="G223" s="86"/>
      <c r="H223" s="73"/>
    </row>
    <row r="224" spans="5:8" ht="12.75">
      <c r="E224" s="65"/>
      <c r="F224" s="65"/>
      <c r="G224" s="86"/>
      <c r="H224" s="73"/>
    </row>
    <row r="225" spans="5:8" ht="12.75">
      <c r="E225" s="65"/>
      <c r="F225" s="65"/>
      <c r="G225" s="86"/>
      <c r="H225" s="73"/>
    </row>
    <row r="226" spans="5:8" ht="12.75">
      <c r="E226" s="65"/>
      <c r="F226" s="65"/>
      <c r="G226" s="86"/>
      <c r="H226" s="73"/>
    </row>
    <row r="227" spans="5:8" ht="12.75">
      <c r="E227" s="65"/>
      <c r="F227" s="65"/>
      <c r="G227" s="86"/>
      <c r="H227" s="73"/>
    </row>
    <row r="228" spans="5:8" ht="12.75">
      <c r="E228" s="65"/>
      <c r="F228" s="65"/>
      <c r="G228" s="86"/>
      <c r="H228" s="73"/>
    </row>
    <row r="229" spans="5:8" ht="12.75">
      <c r="E229" s="65"/>
      <c r="F229" s="65"/>
      <c r="G229" s="86"/>
      <c r="H229" s="73"/>
    </row>
    <row r="230" spans="5:8" ht="12.75">
      <c r="E230" s="65"/>
      <c r="F230" s="65"/>
      <c r="G230" s="86"/>
      <c r="H230" s="73"/>
    </row>
    <row r="231" spans="5:8" ht="12.75">
      <c r="E231" s="65"/>
      <c r="F231" s="65"/>
      <c r="G231" s="86"/>
      <c r="H231" s="73"/>
    </row>
    <row r="232" spans="5:8" ht="12.75">
      <c r="E232" s="65"/>
      <c r="F232" s="65"/>
      <c r="G232" s="86"/>
      <c r="H232" s="73"/>
    </row>
    <row r="233" spans="5:8" ht="12.75">
      <c r="E233" s="65"/>
      <c r="F233" s="65"/>
      <c r="G233" s="86"/>
      <c r="H233" s="73"/>
    </row>
    <row r="234" spans="5:8" ht="12.75">
      <c r="E234" s="65"/>
      <c r="F234" s="65"/>
      <c r="G234" s="86"/>
      <c r="H234" s="73"/>
    </row>
    <row r="235" spans="5:8" ht="12.75">
      <c r="E235" s="65"/>
      <c r="F235" s="65"/>
      <c r="G235" s="86"/>
      <c r="H235" s="73"/>
    </row>
    <row r="236" spans="5:8" ht="12.75">
      <c r="E236" s="65"/>
      <c r="F236" s="65"/>
      <c r="G236" s="86"/>
      <c r="H236" s="73"/>
    </row>
    <row r="237" spans="5:8" ht="12.75">
      <c r="E237" s="65"/>
      <c r="F237" s="65"/>
      <c r="G237" s="86"/>
      <c r="H237" s="73"/>
    </row>
    <row r="238" spans="5:8" ht="12.75">
      <c r="E238" s="65"/>
      <c r="F238" s="65"/>
      <c r="G238" s="86"/>
      <c r="H238" s="73"/>
    </row>
    <row r="239" spans="5:8" ht="12.75">
      <c r="E239" s="65"/>
      <c r="F239" s="65"/>
      <c r="G239" s="86"/>
      <c r="H239" s="73"/>
    </row>
    <row r="240" spans="5:8" ht="12.75">
      <c r="E240" s="65"/>
      <c r="F240" s="65"/>
      <c r="G240" s="86"/>
      <c r="H240" s="73"/>
    </row>
    <row r="241" spans="5:8" ht="12.75">
      <c r="E241" s="65"/>
      <c r="F241" s="65"/>
      <c r="G241" s="86"/>
      <c r="H241" s="73"/>
    </row>
    <row r="242" spans="5:8" ht="12.75">
      <c r="E242" s="65"/>
      <c r="F242" s="65"/>
      <c r="G242" s="86"/>
      <c r="H242" s="73"/>
    </row>
    <row r="243" spans="5:8" ht="12.75">
      <c r="E243" s="65"/>
      <c r="F243" s="65"/>
      <c r="G243" s="86"/>
      <c r="H243" s="73"/>
    </row>
    <row r="244" spans="5:8" ht="12.75">
      <c r="E244" s="65"/>
      <c r="F244" s="65"/>
      <c r="G244" s="86"/>
      <c r="H244" s="73"/>
    </row>
    <row r="245" spans="5:8" ht="12.75">
      <c r="E245" s="65"/>
      <c r="F245" s="65"/>
      <c r="G245" s="86"/>
      <c r="H245" s="73"/>
    </row>
    <row r="246" spans="5:8" ht="12.75">
      <c r="E246" s="65"/>
      <c r="F246" s="65"/>
      <c r="G246" s="86"/>
      <c r="H246" s="73"/>
    </row>
    <row r="247" spans="5:8" ht="12.75">
      <c r="E247" s="65"/>
      <c r="F247" s="65"/>
      <c r="G247" s="86"/>
      <c r="H247" s="73"/>
    </row>
    <row r="248" spans="5:8" ht="12.75">
      <c r="E248" s="65"/>
      <c r="F248" s="65"/>
      <c r="G248" s="86"/>
      <c r="H248" s="73"/>
    </row>
    <row r="249" spans="5:8" ht="12.75">
      <c r="E249" s="65"/>
      <c r="F249" s="65"/>
      <c r="G249" s="86"/>
      <c r="H249" s="73"/>
    </row>
    <row r="250" spans="5:8" ht="12.75">
      <c r="E250" s="65"/>
      <c r="F250" s="65"/>
      <c r="G250" s="86"/>
      <c r="H250" s="73"/>
    </row>
    <row r="251" spans="5:8" ht="12.75">
      <c r="E251" s="65"/>
      <c r="F251" s="65"/>
      <c r="G251" s="86"/>
      <c r="H251" s="73"/>
    </row>
    <row r="252" spans="5:8" ht="12.75">
      <c r="E252" s="65"/>
      <c r="F252" s="65"/>
      <c r="G252" s="86"/>
      <c r="H252" s="73"/>
    </row>
    <row r="253" spans="5:8" ht="12.75">
      <c r="E253" s="65"/>
      <c r="F253" s="65"/>
      <c r="G253" s="86"/>
      <c r="H253" s="73"/>
    </row>
    <row r="254" spans="5:8" ht="12.75">
      <c r="E254" s="65"/>
      <c r="F254" s="65"/>
      <c r="G254" s="86"/>
      <c r="H254" s="73"/>
    </row>
    <row r="255" spans="5:8" ht="12.75">
      <c r="E255" s="65"/>
      <c r="F255" s="65"/>
      <c r="G255" s="86"/>
      <c r="H255" s="73"/>
    </row>
    <row r="256" spans="5:8" ht="12.75">
      <c r="E256" s="65"/>
      <c r="F256" s="65"/>
      <c r="G256" s="86"/>
      <c r="H256" s="73"/>
    </row>
    <row r="257" spans="5:8" ht="12.75">
      <c r="E257" s="65"/>
      <c r="F257" s="65"/>
      <c r="G257" s="86"/>
      <c r="H257" s="73"/>
    </row>
    <row r="258" spans="5:8" ht="12.75">
      <c r="E258" s="65"/>
      <c r="F258" s="65"/>
      <c r="G258" s="86"/>
      <c r="H258" s="73"/>
    </row>
    <row r="259" spans="5:8" ht="12.75">
      <c r="E259" s="65"/>
      <c r="F259" s="65"/>
      <c r="G259" s="86"/>
      <c r="H259" s="73"/>
    </row>
    <row r="260" spans="5:8" ht="12.75">
      <c r="E260" s="65"/>
      <c r="F260" s="65"/>
      <c r="G260" s="86"/>
      <c r="H260" s="73"/>
    </row>
    <row r="261" spans="5:8" ht="12.75">
      <c r="E261" s="65"/>
      <c r="F261" s="65"/>
      <c r="G261" s="86"/>
      <c r="H261" s="73"/>
    </row>
    <row r="262" spans="5:8" ht="12.75">
      <c r="E262" s="65"/>
      <c r="F262" s="65"/>
      <c r="G262" s="86"/>
      <c r="H262" s="73"/>
    </row>
    <row r="263" spans="5:8" ht="12.75">
      <c r="E263" s="65"/>
      <c r="F263" s="65"/>
      <c r="G263" s="86"/>
      <c r="H263" s="73"/>
    </row>
    <row r="264" spans="5:8" ht="12.75">
      <c r="E264" s="65"/>
      <c r="F264" s="65"/>
      <c r="G264" s="86"/>
      <c r="H264" s="73"/>
    </row>
    <row r="265" spans="5:8" ht="12.75">
      <c r="E265" s="65"/>
      <c r="F265" s="65"/>
      <c r="G265" s="86"/>
      <c r="H265" s="73"/>
    </row>
    <row r="266" spans="5:8" ht="12.75">
      <c r="E266" s="65"/>
      <c r="F266" s="65"/>
      <c r="G266" s="86"/>
      <c r="H266" s="73"/>
    </row>
    <row r="267" spans="5:8" ht="12.75">
      <c r="E267" s="65"/>
      <c r="F267" s="65"/>
      <c r="G267" s="86"/>
      <c r="H267" s="73"/>
    </row>
    <row r="268" spans="5:8" ht="12.75">
      <c r="E268" s="65"/>
      <c r="F268" s="65"/>
      <c r="G268" s="86"/>
      <c r="H268" s="73"/>
    </row>
    <row r="269" spans="5:8" ht="12.75">
      <c r="E269" s="65"/>
      <c r="F269" s="65"/>
      <c r="G269" s="86"/>
      <c r="H269" s="73"/>
    </row>
    <row r="270" spans="5:8" ht="12.75">
      <c r="E270" s="65"/>
      <c r="F270" s="65"/>
      <c r="G270" s="86"/>
      <c r="H270" s="73"/>
    </row>
    <row r="271" spans="5:8" ht="12.75">
      <c r="E271" s="65"/>
      <c r="F271" s="65"/>
      <c r="G271" s="86"/>
      <c r="H271" s="73"/>
    </row>
    <row r="272" spans="5:8" ht="12.75">
      <c r="E272" s="65"/>
      <c r="F272" s="65"/>
      <c r="G272" s="86"/>
      <c r="H272" s="73"/>
    </row>
    <row r="273" spans="5:8" ht="12.75">
      <c r="E273" s="65"/>
      <c r="F273" s="65"/>
      <c r="G273" s="86"/>
      <c r="H273" s="73"/>
    </row>
    <row r="274" spans="5:8" ht="12.75">
      <c r="E274" s="65"/>
      <c r="F274" s="65"/>
      <c r="G274" s="86"/>
      <c r="H274" s="73"/>
    </row>
    <row r="275" spans="5:8" ht="12.75">
      <c r="E275" s="65"/>
      <c r="F275" s="65"/>
      <c r="G275" s="86"/>
      <c r="H275" s="73"/>
    </row>
    <row r="276" spans="5:8" ht="12.75">
      <c r="E276" s="65"/>
      <c r="F276" s="65"/>
      <c r="G276" s="86"/>
      <c r="H276" s="73"/>
    </row>
    <row r="277" spans="5:8" ht="12.75">
      <c r="E277" s="65"/>
      <c r="F277" s="65"/>
      <c r="G277" s="86"/>
      <c r="H277" s="73"/>
    </row>
    <row r="278" spans="5:8" ht="12.75">
      <c r="E278" s="65"/>
      <c r="F278" s="65"/>
      <c r="G278" s="86"/>
      <c r="H278" s="73"/>
    </row>
    <row r="279" spans="5:8" ht="12.75">
      <c r="E279" s="65"/>
      <c r="F279" s="65"/>
      <c r="G279" s="86"/>
      <c r="H279" s="73"/>
    </row>
    <row r="280" spans="5:8" ht="12.75">
      <c r="E280" s="65"/>
      <c r="F280" s="65"/>
      <c r="G280" s="86"/>
      <c r="H280" s="73"/>
    </row>
    <row r="281" spans="5:8" ht="12.75">
      <c r="E281" s="65"/>
      <c r="F281" s="65"/>
      <c r="G281" s="86"/>
      <c r="H281" s="73"/>
    </row>
    <row r="282" spans="5:8" ht="12.75">
      <c r="E282" s="65"/>
      <c r="F282" s="65"/>
      <c r="G282" s="86"/>
      <c r="H282" s="73"/>
    </row>
    <row r="283" spans="5:8" ht="12.75">
      <c r="E283" s="65"/>
      <c r="F283" s="65"/>
      <c r="G283" s="86"/>
      <c r="H283" s="73"/>
    </row>
    <row r="284" spans="5:8" ht="12.75">
      <c r="E284" s="65"/>
      <c r="F284" s="65"/>
      <c r="G284" s="86"/>
      <c r="H284" s="73"/>
    </row>
    <row r="285" spans="5:8" ht="12.75">
      <c r="E285" s="65"/>
      <c r="F285" s="65"/>
      <c r="G285" s="86"/>
      <c r="H285" s="73"/>
    </row>
    <row r="286" spans="5:8" ht="12.75">
      <c r="E286" s="65"/>
      <c r="F286" s="65"/>
      <c r="G286" s="86"/>
      <c r="H286" s="73"/>
    </row>
    <row r="287" spans="5:8" ht="12.75">
      <c r="E287" s="65"/>
      <c r="F287" s="65"/>
      <c r="G287" s="86"/>
      <c r="H287" s="73"/>
    </row>
    <row r="288" spans="5:8" ht="12.75">
      <c r="E288" s="65"/>
      <c r="F288" s="65"/>
      <c r="G288" s="86"/>
      <c r="H288" s="73"/>
    </row>
    <row r="289" spans="5:8" ht="12.75">
      <c r="E289" s="65"/>
      <c r="F289" s="65"/>
      <c r="G289" s="86"/>
      <c r="H289" s="73"/>
    </row>
    <row r="290" spans="5:8" ht="12.75">
      <c r="E290" s="65"/>
      <c r="F290" s="65"/>
      <c r="G290" s="86"/>
      <c r="H290" s="73"/>
    </row>
    <row r="291" spans="5:8" ht="12.75">
      <c r="E291" s="65"/>
      <c r="F291" s="65"/>
      <c r="G291" s="86"/>
      <c r="H291" s="73"/>
    </row>
    <row r="292" spans="5:8" ht="12.75">
      <c r="E292" s="65"/>
      <c r="F292" s="65"/>
      <c r="G292" s="86"/>
      <c r="H292" s="73"/>
    </row>
    <row r="293" spans="5:8" ht="12.75">
      <c r="E293" s="65"/>
      <c r="F293" s="65"/>
      <c r="G293" s="86"/>
      <c r="H293" s="73"/>
    </row>
    <row r="294" spans="5:8" ht="12.75">
      <c r="E294" s="65"/>
      <c r="F294" s="65"/>
      <c r="G294" s="86"/>
      <c r="H294" s="73"/>
    </row>
    <row r="295" spans="5:8" ht="12.75">
      <c r="E295" s="65"/>
      <c r="F295" s="65"/>
      <c r="G295" s="86"/>
      <c r="H295" s="73"/>
    </row>
    <row r="296" spans="5:8" ht="12.75">
      <c r="E296" s="65"/>
      <c r="F296" s="65"/>
      <c r="G296" s="86"/>
      <c r="H296" s="73"/>
    </row>
    <row r="297" spans="5:8" ht="12.75">
      <c r="E297" s="65"/>
      <c r="F297" s="65"/>
      <c r="G297" s="86"/>
      <c r="H297" s="73"/>
    </row>
    <row r="298" spans="5:8" ht="12.75">
      <c r="E298" s="65"/>
      <c r="F298" s="65"/>
      <c r="G298" s="86"/>
      <c r="H298" s="73"/>
    </row>
    <row r="299" spans="5:8" ht="12.75">
      <c r="E299" s="65"/>
      <c r="F299" s="65"/>
      <c r="G299" s="86"/>
      <c r="H299" s="73"/>
    </row>
    <row r="300" spans="5:8" ht="12.75">
      <c r="E300" s="65"/>
      <c r="F300" s="65"/>
      <c r="G300" s="86"/>
      <c r="H300" s="73"/>
    </row>
    <row r="301" spans="5:8" ht="12.75">
      <c r="E301" s="65"/>
      <c r="F301" s="65"/>
      <c r="G301" s="86"/>
      <c r="H301" s="73"/>
    </row>
    <row r="302" spans="5:8" ht="12.75">
      <c r="E302" s="65"/>
      <c r="F302" s="65"/>
      <c r="G302" s="86"/>
      <c r="H302" s="73"/>
    </row>
    <row r="303" spans="5:8" ht="12.75">
      <c r="E303" s="65"/>
      <c r="F303" s="65"/>
      <c r="G303" s="86"/>
      <c r="H303" s="73"/>
    </row>
    <row r="304" spans="5:8" ht="12.75">
      <c r="E304" s="65"/>
      <c r="F304" s="65"/>
      <c r="G304" s="86"/>
      <c r="H304" s="73"/>
    </row>
    <row r="305" spans="5:8" ht="12.75">
      <c r="E305" s="65"/>
      <c r="F305" s="65"/>
      <c r="G305" s="86"/>
      <c r="H305" s="73"/>
    </row>
    <row r="306" spans="5:8" ht="12.75">
      <c r="E306" s="65"/>
      <c r="F306" s="65"/>
      <c r="G306" s="86"/>
      <c r="H306" s="73"/>
    </row>
    <row r="307" spans="5:8" ht="12.75">
      <c r="E307" s="65"/>
      <c r="F307" s="65"/>
      <c r="G307" s="86"/>
      <c r="H307" s="73"/>
    </row>
    <row r="308" spans="5:8" ht="12.75">
      <c r="E308" s="65"/>
      <c r="F308" s="65"/>
      <c r="G308" s="86"/>
      <c r="H308" s="73"/>
    </row>
    <row r="309" spans="5:8" ht="12.75">
      <c r="E309" s="65"/>
      <c r="F309" s="65"/>
      <c r="G309" s="86"/>
      <c r="H309" s="73"/>
    </row>
    <row r="310" spans="5:8" ht="12.75">
      <c r="E310" s="65"/>
      <c r="F310" s="65"/>
      <c r="G310" s="86"/>
      <c r="H310" s="73"/>
    </row>
    <row r="311" spans="5:8" ht="12.75">
      <c r="E311" s="65"/>
      <c r="F311" s="65"/>
      <c r="G311" s="86"/>
      <c r="H311" s="73"/>
    </row>
    <row r="312" spans="5:8" ht="12.75">
      <c r="E312" s="65"/>
      <c r="F312" s="65"/>
      <c r="G312" s="86"/>
      <c r="H312" s="73"/>
    </row>
    <row r="313" spans="5:8" ht="12.75">
      <c r="E313" s="65"/>
      <c r="F313" s="65"/>
      <c r="G313" s="86"/>
      <c r="H313" s="73"/>
    </row>
    <row r="314" spans="5:8" ht="12.75">
      <c r="E314" s="65"/>
      <c r="F314" s="65"/>
      <c r="G314" s="86"/>
      <c r="H314" s="73"/>
    </row>
    <row r="315" spans="5:8" ht="12.75">
      <c r="E315" s="65"/>
      <c r="F315" s="65"/>
      <c r="G315" s="86"/>
      <c r="H315" s="73"/>
    </row>
    <row r="316" spans="5:8" ht="12.75">
      <c r="E316" s="65"/>
      <c r="F316" s="65"/>
      <c r="G316" s="86"/>
      <c r="H316" s="73"/>
    </row>
    <row r="317" spans="5:8" ht="12.75">
      <c r="E317" s="65"/>
      <c r="F317" s="65"/>
      <c r="G317" s="86"/>
      <c r="H317" s="73"/>
    </row>
    <row r="318" spans="5:8" ht="12.75">
      <c r="E318" s="65"/>
      <c r="F318" s="65"/>
      <c r="G318" s="86"/>
      <c r="H318" s="73"/>
    </row>
    <row r="319" spans="5:8" ht="12.75">
      <c r="E319" s="65"/>
      <c r="F319" s="65"/>
      <c r="G319" s="86"/>
      <c r="H319" s="73"/>
    </row>
    <row r="320" spans="5:8" ht="12.75">
      <c r="E320" s="65"/>
      <c r="F320" s="65"/>
      <c r="G320" s="86"/>
      <c r="H320" s="73"/>
    </row>
    <row r="321" spans="5:8" ht="12.75">
      <c r="E321" s="65"/>
      <c r="F321" s="65"/>
      <c r="G321" s="86"/>
      <c r="H321" s="73"/>
    </row>
    <row r="322" spans="5:8" ht="12.75">
      <c r="E322" s="65"/>
      <c r="F322" s="65"/>
      <c r="G322" s="86"/>
      <c r="H322" s="73"/>
    </row>
    <row r="323" spans="5:8" ht="12.75">
      <c r="E323" s="65"/>
      <c r="F323" s="65"/>
      <c r="G323" s="86"/>
      <c r="H323" s="73"/>
    </row>
    <row r="324" spans="5:8" ht="12.75">
      <c r="E324" s="65"/>
      <c r="F324" s="65"/>
      <c r="G324" s="86"/>
      <c r="H324" s="73"/>
    </row>
    <row r="325" spans="5:8" ht="12.75">
      <c r="E325" s="65"/>
      <c r="F325" s="65"/>
      <c r="G325" s="86"/>
      <c r="H325" s="73"/>
    </row>
    <row r="326" spans="5:8" ht="12.75">
      <c r="E326" s="65"/>
      <c r="F326" s="65"/>
      <c r="G326" s="86"/>
      <c r="H326" s="73"/>
    </row>
    <row r="327" spans="5:8" ht="12.75">
      <c r="E327" s="65"/>
      <c r="F327" s="65"/>
      <c r="G327" s="86"/>
      <c r="H327" s="73"/>
    </row>
    <row r="328" spans="5:8" ht="12.75">
      <c r="E328" s="65"/>
      <c r="F328" s="65"/>
      <c r="G328" s="86"/>
      <c r="H328" s="73"/>
    </row>
    <row r="329" spans="5:8" ht="12.75">
      <c r="E329" s="65"/>
      <c r="F329" s="65"/>
      <c r="G329" s="86"/>
      <c r="H329" s="73"/>
    </row>
    <row r="330" spans="5:8" ht="12.75">
      <c r="E330" s="65"/>
      <c r="F330" s="65"/>
      <c r="G330" s="86"/>
      <c r="H330" s="73"/>
    </row>
    <row r="331" spans="5:8" ht="12.75">
      <c r="E331" s="65"/>
      <c r="F331" s="65"/>
      <c r="G331" s="86"/>
      <c r="H331" s="73"/>
    </row>
    <row r="332" spans="5:8" ht="12.75">
      <c r="E332" s="65"/>
      <c r="F332" s="65"/>
      <c r="G332" s="86"/>
      <c r="H332" s="73"/>
    </row>
    <row r="333" spans="5:8" ht="12.75">
      <c r="E333" s="65"/>
      <c r="F333" s="65"/>
      <c r="G333" s="86"/>
      <c r="H333" s="73"/>
    </row>
    <row r="334" spans="5:8" ht="12.75">
      <c r="E334" s="65"/>
      <c r="F334" s="65"/>
      <c r="G334" s="86"/>
      <c r="H334" s="73"/>
    </row>
    <row r="335" spans="5:8" ht="12.75">
      <c r="E335" s="65"/>
      <c r="F335" s="65"/>
      <c r="G335" s="86"/>
      <c r="H335" s="73"/>
    </row>
    <row r="336" spans="5:8" ht="12.75">
      <c r="E336" s="65"/>
      <c r="F336" s="65"/>
      <c r="G336" s="86"/>
      <c r="H336" s="73"/>
    </row>
    <row r="337" spans="5:8" ht="12.75">
      <c r="E337" s="65"/>
      <c r="F337" s="65"/>
      <c r="G337" s="86"/>
      <c r="H337" s="73"/>
    </row>
    <row r="338" spans="5:8" ht="12.75">
      <c r="E338" s="65"/>
      <c r="F338" s="65"/>
      <c r="G338" s="86"/>
      <c r="H338" s="73"/>
    </row>
    <row r="339" spans="5:8" ht="12.75">
      <c r="E339" s="65"/>
      <c r="F339" s="65"/>
      <c r="G339" s="86"/>
      <c r="H339" s="73"/>
    </row>
    <row r="340" spans="5:8" ht="12.75">
      <c r="E340" s="65"/>
      <c r="F340" s="65"/>
      <c r="G340" s="86"/>
      <c r="H340" s="73"/>
    </row>
    <row r="341" spans="5:8" ht="12.75">
      <c r="E341" s="65"/>
      <c r="F341" s="65"/>
      <c r="G341" s="86"/>
      <c r="H341" s="73"/>
    </row>
    <row r="342" spans="5:8" ht="12.75">
      <c r="E342" s="65"/>
      <c r="F342" s="65"/>
      <c r="G342" s="86"/>
      <c r="H342" s="73"/>
    </row>
    <row r="343" spans="5:8" ht="12.75">
      <c r="E343" s="65"/>
      <c r="F343" s="65"/>
      <c r="G343" s="86"/>
      <c r="H343" s="73"/>
    </row>
    <row r="344" spans="5:8" ht="12.75">
      <c r="E344" s="65"/>
      <c r="F344" s="65"/>
      <c r="G344" s="86"/>
      <c r="H344" s="73"/>
    </row>
    <row r="345" spans="5:8" ht="12.75">
      <c r="E345" s="65"/>
      <c r="F345" s="65"/>
      <c r="G345" s="86"/>
      <c r="H345" s="73"/>
    </row>
    <row r="346" spans="5:8" ht="12.75">
      <c r="E346" s="65"/>
      <c r="F346" s="65"/>
      <c r="G346" s="86"/>
      <c r="H346" s="73"/>
    </row>
    <row r="347" spans="5:8" ht="12.75">
      <c r="E347" s="65"/>
      <c r="F347" s="65"/>
      <c r="G347" s="86"/>
      <c r="H347" s="73"/>
    </row>
    <row r="348" spans="5:8" ht="12.75">
      <c r="E348" s="65"/>
      <c r="F348" s="65"/>
      <c r="G348" s="86"/>
      <c r="H348" s="73"/>
    </row>
    <row r="349" spans="5:8" ht="12.75">
      <c r="E349" s="65"/>
      <c r="F349" s="65"/>
      <c r="G349" s="86"/>
      <c r="H349" s="73"/>
    </row>
    <row r="350" spans="5:8" ht="12.75">
      <c r="E350" s="65"/>
      <c r="F350" s="65"/>
      <c r="G350" s="86"/>
      <c r="H350" s="73"/>
    </row>
    <row r="351" spans="5:8" ht="12.75">
      <c r="E351" s="65"/>
      <c r="F351" s="65"/>
      <c r="G351" s="86"/>
      <c r="H351" s="73"/>
    </row>
    <row r="352" spans="5:8" ht="12.75">
      <c r="E352" s="65"/>
      <c r="F352" s="65"/>
      <c r="G352" s="86"/>
      <c r="H352" s="73"/>
    </row>
    <row r="353" spans="5:8" ht="12.75">
      <c r="E353" s="65"/>
      <c r="F353" s="65"/>
      <c r="G353" s="86"/>
      <c r="H353" s="73"/>
    </row>
    <row r="354" spans="5:8" ht="12.75">
      <c r="E354" s="65"/>
      <c r="F354" s="65"/>
      <c r="G354" s="86"/>
      <c r="H354" s="73"/>
    </row>
    <row r="355" spans="5:8" ht="12.75">
      <c r="E355" s="65"/>
      <c r="F355" s="65"/>
      <c r="G355" s="86"/>
      <c r="H355" s="73"/>
    </row>
    <row r="356" spans="5:8" ht="12.75">
      <c r="E356" s="65"/>
      <c r="F356" s="65"/>
      <c r="G356" s="86"/>
      <c r="H356" s="73"/>
    </row>
    <row r="357" spans="5:8" ht="12.75">
      <c r="E357" s="65"/>
      <c r="F357" s="65"/>
      <c r="G357" s="86"/>
      <c r="H357" s="73"/>
    </row>
    <row r="358" spans="5:8" ht="12.75">
      <c r="E358" s="65"/>
      <c r="F358" s="65"/>
      <c r="G358" s="86"/>
      <c r="H358" s="73"/>
    </row>
    <row r="359" spans="5:8" ht="12.75">
      <c r="E359" s="65"/>
      <c r="F359" s="65"/>
      <c r="G359" s="86"/>
      <c r="H359" s="73"/>
    </row>
    <row r="360" spans="5:8" ht="12.75">
      <c r="E360" s="65"/>
      <c r="F360" s="65"/>
      <c r="G360" s="86"/>
      <c r="H360" s="73"/>
    </row>
    <row r="361" spans="5:8" ht="12.75">
      <c r="E361" s="65"/>
      <c r="F361" s="65"/>
      <c r="G361" s="86"/>
      <c r="H361" s="73"/>
    </row>
    <row r="362" spans="5:8" ht="12.75">
      <c r="E362" s="65"/>
      <c r="F362" s="65"/>
      <c r="G362" s="86"/>
      <c r="H362" s="73"/>
    </row>
    <row r="363" spans="5:8" ht="12.75">
      <c r="E363" s="65"/>
      <c r="F363" s="65"/>
      <c r="G363" s="86"/>
      <c r="H363" s="73"/>
    </row>
    <row r="364" spans="5:8" ht="12.75">
      <c r="E364" s="65"/>
      <c r="F364" s="65"/>
      <c r="G364" s="86"/>
      <c r="H364" s="73"/>
    </row>
    <row r="365" spans="5:8" ht="12.75">
      <c r="E365" s="65"/>
      <c r="F365" s="65"/>
      <c r="G365" s="86"/>
      <c r="H365" s="73"/>
    </row>
    <row r="366" spans="5:8" ht="12.75">
      <c r="E366" s="65"/>
      <c r="F366" s="65"/>
      <c r="G366" s="86"/>
      <c r="H366" s="73"/>
    </row>
    <row r="367" spans="5:8" ht="12.75">
      <c r="E367" s="65"/>
      <c r="F367" s="65"/>
      <c r="G367" s="86"/>
      <c r="H367" s="73"/>
    </row>
    <row r="368" spans="5:8" ht="12.75">
      <c r="E368" s="65"/>
      <c r="F368" s="65"/>
      <c r="G368" s="86"/>
      <c r="H368" s="73"/>
    </row>
    <row r="369" spans="5:8" ht="12.75">
      <c r="E369" s="65"/>
      <c r="F369" s="65"/>
      <c r="G369" s="86"/>
      <c r="H369" s="73"/>
    </row>
    <row r="370" spans="5:8" ht="12.75">
      <c r="E370" s="65"/>
      <c r="F370" s="65"/>
      <c r="G370" s="86"/>
      <c r="H370" s="73"/>
    </row>
    <row r="371" spans="5:8" ht="12.75">
      <c r="E371" s="65"/>
      <c r="F371" s="65"/>
      <c r="G371" s="86"/>
      <c r="H371" s="73"/>
    </row>
    <row r="372" spans="5:8" ht="12.75">
      <c r="E372" s="65"/>
      <c r="F372" s="65"/>
      <c r="G372" s="86"/>
      <c r="H372" s="73"/>
    </row>
    <row r="373" spans="5:8" ht="12.75">
      <c r="E373" s="65"/>
      <c r="F373" s="65"/>
      <c r="G373" s="86"/>
      <c r="H373" s="73"/>
    </row>
    <row r="374" spans="5:8" ht="12.75">
      <c r="E374" s="65"/>
      <c r="F374" s="65"/>
      <c r="G374" s="86"/>
      <c r="H374" s="73"/>
    </row>
    <row r="375" spans="5:8" ht="12.75">
      <c r="E375" s="65"/>
      <c r="F375" s="65"/>
      <c r="G375" s="86"/>
      <c r="H375" s="73"/>
    </row>
    <row r="376" spans="5:8" ht="12.75">
      <c r="E376" s="65"/>
      <c r="F376" s="65"/>
      <c r="G376" s="86"/>
      <c r="H376" s="73"/>
    </row>
    <row r="377" spans="5:8" ht="12.75">
      <c r="E377" s="65"/>
      <c r="F377" s="65"/>
      <c r="G377" s="86"/>
      <c r="H377" s="73"/>
    </row>
    <row r="378" spans="5:8" ht="12.75">
      <c r="E378" s="65"/>
      <c r="F378" s="65"/>
      <c r="G378" s="86"/>
      <c r="H378" s="73"/>
    </row>
    <row r="379" spans="5:8" ht="12.75">
      <c r="E379" s="65"/>
      <c r="F379" s="65"/>
      <c r="G379" s="86"/>
      <c r="H379" s="73"/>
    </row>
    <row r="380" spans="5:8" ht="12.75">
      <c r="E380" s="65"/>
      <c r="F380" s="65"/>
      <c r="G380" s="86"/>
      <c r="H380" s="73"/>
    </row>
    <row r="381" spans="5:8" ht="12.75">
      <c r="E381" s="65"/>
      <c r="F381" s="65"/>
      <c r="G381" s="86"/>
      <c r="H381" s="73"/>
    </row>
    <row r="382" spans="5:8" ht="12.75">
      <c r="E382" s="65"/>
      <c r="F382" s="65"/>
      <c r="G382" s="86"/>
      <c r="H382" s="73"/>
    </row>
    <row r="383" spans="5:8" ht="12.75">
      <c r="E383" s="65"/>
      <c r="F383" s="65"/>
      <c r="G383" s="86"/>
      <c r="H383" s="73"/>
    </row>
    <row r="384" spans="5:8" ht="12.75">
      <c r="E384" s="65"/>
      <c r="F384" s="65"/>
      <c r="G384" s="86"/>
      <c r="H384" s="73"/>
    </row>
    <row r="385" spans="5:8" ht="12.75">
      <c r="E385" s="65"/>
      <c r="F385" s="65"/>
      <c r="G385" s="86"/>
      <c r="H385" s="73"/>
    </row>
    <row r="386" spans="5:8" ht="12.75">
      <c r="E386" s="65"/>
      <c r="F386" s="65"/>
      <c r="G386" s="86"/>
      <c r="H386" s="73"/>
    </row>
    <row r="387" spans="5:8" ht="12.75">
      <c r="E387" s="65"/>
      <c r="F387" s="65"/>
      <c r="G387" s="86"/>
      <c r="H387" s="73"/>
    </row>
    <row r="388" spans="5:8" ht="12.75">
      <c r="E388" s="65"/>
      <c r="F388" s="65"/>
      <c r="G388" s="86"/>
      <c r="H388" s="73"/>
    </row>
    <row r="389" spans="5:8" ht="12.75">
      <c r="E389" s="65"/>
      <c r="F389" s="65"/>
      <c r="G389" s="86"/>
      <c r="H389" s="73"/>
    </row>
    <row r="390" spans="5:8" ht="12.75">
      <c r="E390" s="65"/>
      <c r="F390" s="65"/>
      <c r="G390" s="86"/>
      <c r="H390" s="73"/>
    </row>
    <row r="391" spans="5:8" ht="12.75">
      <c r="E391" s="65"/>
      <c r="F391" s="65"/>
      <c r="G391" s="86"/>
      <c r="H391" s="73"/>
    </row>
    <row r="392" spans="5:8" ht="12.75">
      <c r="E392" s="65"/>
      <c r="F392" s="65"/>
      <c r="G392" s="86"/>
      <c r="H392" s="73"/>
    </row>
    <row r="393" spans="5:8" ht="12.75">
      <c r="E393" s="65"/>
      <c r="F393" s="65"/>
      <c r="G393" s="86"/>
      <c r="H393" s="73"/>
    </row>
    <row r="394" spans="5:8" ht="12.75">
      <c r="E394" s="65"/>
      <c r="F394" s="65"/>
      <c r="G394" s="86"/>
      <c r="H394" s="73"/>
    </row>
    <row r="395" spans="5:8" ht="12.75">
      <c r="E395" s="65"/>
      <c r="F395" s="65"/>
      <c r="G395" s="86"/>
      <c r="H395" s="73"/>
    </row>
    <row r="396" spans="5:8" ht="12.75">
      <c r="E396" s="65"/>
      <c r="F396" s="65"/>
      <c r="G396" s="86"/>
      <c r="H396" s="73"/>
    </row>
    <row r="397" spans="5:8" ht="12.75">
      <c r="E397" s="65"/>
      <c r="F397" s="65"/>
      <c r="G397" s="86"/>
      <c r="H397" s="73"/>
    </row>
    <row r="398" spans="5:8" ht="12.75">
      <c r="E398" s="65"/>
      <c r="F398" s="65"/>
      <c r="G398" s="86"/>
      <c r="H398" s="73"/>
    </row>
    <row r="399" spans="5:8" ht="12.75">
      <c r="E399" s="65"/>
      <c r="F399" s="65"/>
      <c r="G399" s="86"/>
      <c r="H399" s="73"/>
    </row>
    <row r="400" spans="5:8" ht="12.75">
      <c r="E400" s="65"/>
      <c r="F400" s="65"/>
      <c r="G400" s="86"/>
      <c r="H400" s="73"/>
    </row>
    <row r="401" spans="5:8" ht="12.75">
      <c r="E401" s="65"/>
      <c r="F401" s="65"/>
      <c r="G401" s="86"/>
      <c r="H401" s="73"/>
    </row>
    <row r="402" spans="5:8" ht="12.75">
      <c r="E402" s="65"/>
      <c r="F402" s="65"/>
      <c r="G402" s="86"/>
      <c r="H402" s="73"/>
    </row>
    <row r="403" spans="5:8" ht="12.75">
      <c r="E403" s="65"/>
      <c r="F403" s="65"/>
      <c r="G403" s="86"/>
      <c r="H403" s="73"/>
    </row>
    <row r="404" spans="5:8" ht="12.75">
      <c r="E404" s="65"/>
      <c r="F404" s="65"/>
      <c r="G404" s="86"/>
      <c r="H404" s="73"/>
    </row>
    <row r="405" spans="5:8" ht="12.75">
      <c r="E405" s="65"/>
      <c r="F405" s="65"/>
      <c r="G405" s="86"/>
      <c r="H405" s="73"/>
    </row>
    <row r="406" spans="5:8" ht="12.75">
      <c r="E406" s="65"/>
      <c r="F406" s="65"/>
      <c r="G406" s="86"/>
      <c r="H406" s="73"/>
    </row>
    <row r="407" spans="5:8" ht="12.75">
      <c r="E407" s="65"/>
      <c r="F407" s="65"/>
      <c r="G407" s="86"/>
      <c r="H407" s="73"/>
    </row>
    <row r="408" spans="5:8" ht="12.75">
      <c r="E408" s="65"/>
      <c r="F408" s="65"/>
      <c r="G408" s="86"/>
      <c r="H408" s="73"/>
    </row>
    <row r="409" spans="5:8" ht="12.75">
      <c r="E409" s="65"/>
      <c r="F409" s="65"/>
      <c r="G409" s="86"/>
      <c r="H409" s="73"/>
    </row>
    <row r="410" spans="5:8" ht="12.75">
      <c r="E410" s="65"/>
      <c r="F410" s="65"/>
      <c r="G410" s="86"/>
      <c r="H410" s="73"/>
    </row>
    <row r="411" spans="5:8" ht="12.75">
      <c r="E411" s="65"/>
      <c r="F411" s="65"/>
      <c r="G411" s="86"/>
      <c r="H411" s="73"/>
    </row>
    <row r="412" spans="5:8" ht="12.75">
      <c r="E412" s="65"/>
      <c r="F412" s="65"/>
      <c r="G412" s="86"/>
      <c r="H412" s="73"/>
    </row>
    <row r="413" spans="5:8" ht="12.75">
      <c r="E413" s="65"/>
      <c r="F413" s="65"/>
      <c r="G413" s="86"/>
      <c r="H413" s="73"/>
    </row>
    <row r="414" spans="5:8" ht="12.75">
      <c r="E414" s="65"/>
      <c r="F414" s="65"/>
      <c r="G414" s="86"/>
      <c r="H414" s="73"/>
    </row>
    <row r="415" spans="5:8" ht="12.75">
      <c r="E415" s="65"/>
      <c r="F415" s="65"/>
      <c r="G415" s="86"/>
      <c r="H415" s="73"/>
    </row>
    <row r="416" spans="5:8" ht="12.75">
      <c r="E416" s="65"/>
      <c r="F416" s="65"/>
      <c r="G416" s="86"/>
      <c r="H416" s="73"/>
    </row>
    <row r="417" spans="5:8" ht="12.75">
      <c r="E417" s="65"/>
      <c r="F417" s="65"/>
      <c r="G417" s="86"/>
      <c r="H417" s="73"/>
    </row>
    <row r="418" spans="5:8" ht="12.75">
      <c r="E418" s="65"/>
      <c r="F418" s="65"/>
      <c r="G418" s="86"/>
      <c r="H418" s="73"/>
    </row>
    <row r="419" spans="5:8" ht="12.75">
      <c r="E419" s="65"/>
      <c r="F419" s="65"/>
      <c r="G419" s="86"/>
      <c r="H419" s="73"/>
    </row>
    <row r="420" spans="5:8" ht="12.75">
      <c r="E420" s="65"/>
      <c r="F420" s="65"/>
      <c r="G420" s="86"/>
      <c r="H420" s="73"/>
    </row>
    <row r="421" spans="5:8" ht="12.75">
      <c r="E421" s="65"/>
      <c r="F421" s="65"/>
      <c r="G421" s="86"/>
      <c r="H421" s="73"/>
    </row>
    <row r="422" spans="5:8" ht="12.75">
      <c r="E422" s="65"/>
      <c r="F422" s="65"/>
      <c r="G422" s="86"/>
      <c r="H422" s="73"/>
    </row>
    <row r="423" spans="5:8" ht="12.75">
      <c r="E423" s="65"/>
      <c r="F423" s="65"/>
      <c r="G423" s="86"/>
      <c r="H423" s="73"/>
    </row>
    <row r="424" spans="5:8" ht="12.75">
      <c r="E424" s="65"/>
      <c r="F424" s="65"/>
      <c r="G424" s="86"/>
      <c r="H424" s="73"/>
    </row>
    <row r="425" spans="5:8" ht="12.75">
      <c r="E425" s="65"/>
      <c r="F425" s="65"/>
      <c r="G425" s="86"/>
      <c r="H425" s="73"/>
    </row>
    <row r="426" spans="5:8" ht="12.75">
      <c r="E426" s="65"/>
      <c r="F426" s="65"/>
      <c r="G426" s="86"/>
      <c r="H426" s="73"/>
    </row>
    <row r="427" spans="5:8" ht="12.75">
      <c r="E427" s="65"/>
      <c r="F427" s="65"/>
      <c r="G427" s="86"/>
      <c r="H427" s="73"/>
    </row>
    <row r="428" spans="5:8" ht="12.75">
      <c r="E428" s="65"/>
      <c r="F428" s="65"/>
      <c r="G428" s="86"/>
      <c r="H428" s="73"/>
    </row>
    <row r="429" spans="5:8" ht="12.75">
      <c r="E429" s="65"/>
      <c r="F429" s="65"/>
      <c r="G429" s="86"/>
      <c r="H429" s="73"/>
    </row>
    <row r="430" spans="5:8" ht="12.75">
      <c r="E430" s="65"/>
      <c r="F430" s="65"/>
      <c r="G430" s="86"/>
      <c r="H430" s="73"/>
    </row>
    <row r="431" spans="5:8" ht="12.75">
      <c r="E431" s="65"/>
      <c r="F431" s="65"/>
      <c r="G431" s="86"/>
      <c r="H431" s="73"/>
    </row>
    <row r="432" spans="5:8" ht="12.75">
      <c r="E432" s="65"/>
      <c r="F432" s="65"/>
      <c r="G432" s="86"/>
      <c r="H432" s="73"/>
    </row>
    <row r="433" spans="5:8" ht="12.75">
      <c r="E433" s="65"/>
      <c r="F433" s="65"/>
      <c r="G433" s="86"/>
      <c r="H433" s="73"/>
    </row>
    <row r="434" spans="5:8" ht="12.75">
      <c r="E434" s="65"/>
      <c r="F434" s="65"/>
      <c r="G434" s="86"/>
      <c r="H434" s="73"/>
    </row>
    <row r="435" spans="5:8" ht="12.75">
      <c r="E435" s="65"/>
      <c r="F435" s="65"/>
      <c r="G435" s="86"/>
      <c r="H435" s="73"/>
    </row>
    <row r="436" spans="5:8" ht="12.75">
      <c r="E436" s="65"/>
      <c r="F436" s="65"/>
      <c r="G436" s="86"/>
      <c r="H436" s="73"/>
    </row>
    <row r="437" spans="5:8" ht="12.75">
      <c r="E437" s="65"/>
      <c r="F437" s="65"/>
      <c r="G437" s="86"/>
      <c r="H437" s="73"/>
    </row>
    <row r="438" spans="5:8" ht="12.75">
      <c r="E438" s="65"/>
      <c r="F438" s="65"/>
      <c r="G438" s="86"/>
      <c r="H438" s="73"/>
    </row>
    <row r="439" spans="5:8" ht="12.75">
      <c r="E439" s="65"/>
      <c r="F439" s="65"/>
      <c r="G439" s="86"/>
      <c r="H439" s="73"/>
    </row>
    <row r="440" spans="5:8" ht="12.75">
      <c r="E440" s="65"/>
      <c r="F440" s="65"/>
      <c r="G440" s="86"/>
      <c r="H440" s="73"/>
    </row>
    <row r="441" spans="5:8" ht="12.75">
      <c r="E441" s="65"/>
      <c r="F441" s="65"/>
      <c r="G441" s="86"/>
      <c r="H441" s="73"/>
    </row>
    <row r="442" spans="5:8" ht="12.75">
      <c r="E442" s="65"/>
      <c r="F442" s="65"/>
      <c r="G442" s="86"/>
      <c r="H442" s="73"/>
    </row>
    <row r="443" spans="5:8" ht="12.75">
      <c r="E443" s="65"/>
      <c r="F443" s="65"/>
      <c r="G443" s="86"/>
      <c r="H443" s="73"/>
    </row>
    <row r="444" spans="5:8" ht="12.75">
      <c r="E444" s="65"/>
      <c r="F444" s="65"/>
      <c r="G444" s="86"/>
      <c r="H444" s="73"/>
    </row>
    <row r="445" spans="5:8" ht="12.75">
      <c r="E445" s="65"/>
      <c r="F445" s="65"/>
      <c r="G445" s="86"/>
      <c r="H445" s="73"/>
    </row>
    <row r="446" spans="5:8" ht="12.75">
      <c r="E446" s="65"/>
      <c r="F446" s="65"/>
      <c r="G446" s="86"/>
      <c r="H446" s="73"/>
    </row>
    <row r="447" spans="5:8" ht="12.75">
      <c r="E447" s="65"/>
      <c r="F447" s="65"/>
      <c r="G447" s="86"/>
      <c r="H447" s="73"/>
    </row>
    <row r="448" spans="5:8" ht="12.75">
      <c r="E448" s="65"/>
      <c r="F448" s="65"/>
      <c r="G448" s="86"/>
      <c r="H448" s="73"/>
    </row>
    <row r="449" spans="5:8" ht="12.75">
      <c r="E449" s="65"/>
      <c r="F449" s="65"/>
      <c r="G449" s="86"/>
      <c r="H449" s="73"/>
    </row>
    <row r="450" spans="5:8" ht="12.75">
      <c r="E450" s="65"/>
      <c r="F450" s="65"/>
      <c r="G450" s="86"/>
      <c r="H450" s="73"/>
    </row>
    <row r="451" spans="5:8" ht="12.75">
      <c r="E451" s="65"/>
      <c r="F451" s="65"/>
      <c r="G451" s="86"/>
      <c r="H451" s="73"/>
    </row>
    <row r="452" spans="5:8" ht="12.75">
      <c r="E452" s="65"/>
      <c r="F452" s="65"/>
      <c r="G452" s="86"/>
      <c r="H452" s="73"/>
    </row>
    <row r="453" spans="5:8" ht="12.75">
      <c r="E453" s="65"/>
      <c r="F453" s="65"/>
      <c r="G453" s="86"/>
      <c r="H453" s="73"/>
    </row>
    <row r="454" spans="5:8" ht="12.75">
      <c r="E454" s="65"/>
      <c r="F454" s="65"/>
      <c r="G454" s="86"/>
      <c r="H454" s="73"/>
    </row>
    <row r="455" spans="5:8" ht="12.75">
      <c r="E455" s="65"/>
      <c r="F455" s="65"/>
      <c r="G455" s="86"/>
      <c r="H455" s="73"/>
    </row>
    <row r="456" spans="5:8" ht="12.75">
      <c r="E456" s="65"/>
      <c r="F456" s="65"/>
      <c r="G456" s="86"/>
      <c r="H456" s="73"/>
    </row>
    <row r="457" spans="5:8" ht="12.75">
      <c r="E457" s="65"/>
      <c r="F457" s="65"/>
      <c r="G457" s="86"/>
      <c r="H457" s="73"/>
    </row>
    <row r="458" spans="5:8" ht="12.75">
      <c r="E458" s="65"/>
      <c r="F458" s="65"/>
      <c r="G458" s="86"/>
      <c r="H458" s="73"/>
    </row>
    <row r="459" spans="5:8" ht="12.75">
      <c r="E459" s="65"/>
      <c r="F459" s="65"/>
      <c r="G459" s="86"/>
      <c r="H459" s="73"/>
    </row>
    <row r="460" spans="5:8" ht="12.75">
      <c r="E460" s="65"/>
      <c r="F460" s="65"/>
      <c r="G460" s="86"/>
      <c r="H460" s="73"/>
    </row>
    <row r="461" spans="5:8" ht="12.75">
      <c r="E461" s="65"/>
      <c r="F461" s="65"/>
      <c r="G461" s="86"/>
      <c r="H461" s="73"/>
    </row>
    <row r="462" spans="5:8" ht="12.75">
      <c r="E462" s="65"/>
      <c r="F462" s="65"/>
      <c r="G462" s="86"/>
      <c r="H462" s="73"/>
    </row>
    <row r="463" spans="5:8" ht="12.75">
      <c r="E463" s="65"/>
      <c r="F463" s="65"/>
      <c r="G463" s="86"/>
      <c r="H463" s="73"/>
    </row>
    <row r="464" spans="5:8" ht="12.75">
      <c r="E464" s="65"/>
      <c r="F464" s="65"/>
      <c r="G464" s="86"/>
      <c r="H464" s="73"/>
    </row>
    <row r="465" spans="5:8" ht="12.75">
      <c r="E465" s="65"/>
      <c r="F465" s="65"/>
      <c r="G465" s="86"/>
      <c r="H465" s="73"/>
    </row>
    <row r="466" spans="5:8" ht="12.75">
      <c r="E466" s="65"/>
      <c r="F466" s="65"/>
      <c r="G466" s="86"/>
      <c r="H466" s="73"/>
    </row>
    <row r="467" spans="5:8" ht="12.75">
      <c r="E467" s="65"/>
      <c r="F467" s="65"/>
      <c r="G467" s="86"/>
      <c r="H467" s="73"/>
    </row>
    <row r="468" spans="5:8" ht="12.75">
      <c r="E468" s="65"/>
      <c r="F468" s="65"/>
      <c r="G468" s="86"/>
      <c r="H468" s="73"/>
    </row>
    <row r="469" spans="5:8" ht="12.75">
      <c r="E469" s="65"/>
      <c r="F469" s="65"/>
      <c r="G469" s="86"/>
      <c r="H469" s="73"/>
    </row>
    <row r="470" spans="5:8" ht="12.75">
      <c r="E470" s="65"/>
      <c r="F470" s="65"/>
      <c r="G470" s="86"/>
      <c r="H470" s="73"/>
    </row>
    <row r="471" spans="5:8" ht="12.75">
      <c r="E471" s="65"/>
      <c r="F471" s="65"/>
      <c r="G471" s="86"/>
      <c r="H471" s="73"/>
    </row>
    <row r="472" spans="5:8" ht="12.75">
      <c r="E472" s="65"/>
      <c r="F472" s="65"/>
      <c r="G472" s="86"/>
      <c r="H472" s="73"/>
    </row>
    <row r="473" spans="5:8" ht="12.75">
      <c r="E473" s="65"/>
      <c r="F473" s="65"/>
      <c r="G473" s="86"/>
      <c r="H473" s="73"/>
    </row>
    <row r="474" spans="5:8" ht="12.75">
      <c r="E474" s="65"/>
      <c r="F474" s="65"/>
      <c r="G474" s="86"/>
      <c r="H474" s="73"/>
    </row>
    <row r="475" spans="5:8" ht="12.75">
      <c r="E475" s="65"/>
      <c r="F475" s="65"/>
      <c r="G475" s="86"/>
      <c r="H475" s="73"/>
    </row>
    <row r="476" spans="5:8" ht="12.75">
      <c r="E476" s="65"/>
      <c r="F476" s="65"/>
      <c r="G476" s="86"/>
      <c r="H476" s="73"/>
    </row>
    <row r="477" spans="5:8" ht="12.75">
      <c r="E477" s="65"/>
      <c r="F477" s="65"/>
      <c r="G477" s="86"/>
      <c r="H477" s="73"/>
    </row>
    <row r="478" spans="5:8" ht="12.75">
      <c r="E478" s="65"/>
      <c r="F478" s="65"/>
      <c r="G478" s="86"/>
      <c r="H478" s="73"/>
    </row>
    <row r="479" spans="5:8" ht="12.75">
      <c r="E479" s="65"/>
      <c r="F479" s="65"/>
      <c r="G479" s="86"/>
      <c r="H479" s="73"/>
    </row>
    <row r="480" spans="5:8" ht="12.75">
      <c r="E480" s="65"/>
      <c r="F480" s="65"/>
      <c r="G480" s="86"/>
      <c r="H480" s="73"/>
    </row>
    <row r="481" spans="5:8" ht="12.75">
      <c r="E481" s="65"/>
      <c r="F481" s="65"/>
      <c r="G481" s="86"/>
      <c r="H481" s="73"/>
    </row>
    <row r="482" spans="5:8" ht="12.75">
      <c r="E482" s="65"/>
      <c r="F482" s="65"/>
      <c r="G482" s="86"/>
      <c r="H482" s="73"/>
    </row>
    <row r="483" spans="5:8" ht="12.75">
      <c r="E483" s="65"/>
      <c r="F483" s="65"/>
      <c r="G483" s="86"/>
      <c r="H483" s="73"/>
    </row>
    <row r="484" spans="5:8" ht="12.75">
      <c r="E484" s="65"/>
      <c r="F484" s="65"/>
      <c r="G484" s="86"/>
      <c r="H484" s="73"/>
    </row>
    <row r="485" spans="5:8" ht="12.75">
      <c r="E485" s="65"/>
      <c r="F485" s="65"/>
      <c r="G485" s="86"/>
      <c r="H485" s="73"/>
    </row>
    <row r="486" spans="5:8" ht="12.75">
      <c r="E486" s="65"/>
      <c r="F486" s="65"/>
      <c r="G486" s="86"/>
      <c r="H486" s="73"/>
    </row>
    <row r="487" spans="5:8" ht="12.75">
      <c r="E487" s="65"/>
      <c r="F487" s="65"/>
      <c r="G487" s="86"/>
      <c r="H487" s="73"/>
    </row>
    <row r="488" spans="5:8" ht="12.75">
      <c r="E488" s="65"/>
      <c r="F488" s="65"/>
      <c r="G488" s="86"/>
      <c r="H488" s="73"/>
    </row>
    <row r="489" spans="5:8" ht="12.75">
      <c r="E489" s="65"/>
      <c r="F489" s="65"/>
      <c r="G489" s="86"/>
      <c r="H489" s="73"/>
    </row>
    <row r="490" spans="5:8" ht="12.75">
      <c r="E490" s="65"/>
      <c r="F490" s="65"/>
      <c r="G490" s="86"/>
      <c r="H490" s="73"/>
    </row>
    <row r="491" spans="5:8" ht="12.75">
      <c r="E491" s="65"/>
      <c r="F491" s="65"/>
      <c r="G491" s="86"/>
      <c r="H491" s="73"/>
    </row>
    <row r="492" spans="5:8" ht="12.75">
      <c r="E492" s="65"/>
      <c r="F492" s="65"/>
      <c r="G492" s="86"/>
      <c r="H492" s="73"/>
    </row>
    <row r="493" spans="5:8" ht="12.75">
      <c r="E493" s="65"/>
      <c r="F493" s="65"/>
      <c r="G493" s="86"/>
      <c r="H493" s="73"/>
    </row>
    <row r="494" spans="5:8" ht="12.75">
      <c r="E494" s="65"/>
      <c r="F494" s="65"/>
      <c r="G494" s="86"/>
      <c r="H494" s="73"/>
    </row>
    <row r="495" spans="5:8" ht="12.75">
      <c r="E495" s="65"/>
      <c r="F495" s="65"/>
      <c r="G495" s="86"/>
      <c r="H495" s="73"/>
    </row>
    <row r="496" spans="5:8" ht="12.75">
      <c r="E496" s="65"/>
      <c r="F496" s="65"/>
      <c r="G496" s="86"/>
      <c r="H496" s="73"/>
    </row>
    <row r="497" spans="5:8" ht="12.75">
      <c r="E497" s="65"/>
      <c r="F497" s="65"/>
      <c r="G497" s="86"/>
      <c r="H497" s="73"/>
    </row>
    <row r="498" spans="5:8" ht="12.75">
      <c r="E498" s="65"/>
      <c r="F498" s="65"/>
      <c r="G498" s="86"/>
      <c r="H498" s="73"/>
    </row>
    <row r="499" spans="5:8" ht="12.75">
      <c r="E499" s="65"/>
      <c r="F499" s="65"/>
      <c r="G499" s="86"/>
      <c r="H499" s="73"/>
    </row>
    <row r="500" spans="5:8" ht="12.75">
      <c r="E500" s="65"/>
      <c r="F500" s="65"/>
      <c r="G500" s="86"/>
      <c r="H500" s="73"/>
    </row>
    <row r="501" spans="5:8" ht="12.75">
      <c r="E501" s="65"/>
      <c r="F501" s="65"/>
      <c r="G501" s="86"/>
      <c r="H501" s="73"/>
    </row>
    <row r="502" spans="5:8" ht="12.75">
      <c r="E502" s="65"/>
      <c r="F502" s="65"/>
      <c r="G502" s="86"/>
      <c r="H502" s="73"/>
    </row>
    <row r="503" spans="5:8" ht="12.75">
      <c r="E503" s="65"/>
      <c r="F503" s="65"/>
      <c r="G503" s="86"/>
      <c r="H503" s="73"/>
    </row>
    <row r="504" spans="5:8" ht="12.75">
      <c r="E504" s="65"/>
      <c r="F504" s="65"/>
      <c r="G504" s="86"/>
      <c r="H504" s="73"/>
    </row>
    <row r="505" spans="5:8" ht="12.75">
      <c r="E505" s="65"/>
      <c r="F505" s="65"/>
      <c r="G505" s="86"/>
      <c r="H505" s="73"/>
    </row>
    <row r="506" spans="5:8" ht="12.75">
      <c r="E506" s="65"/>
      <c r="F506" s="65"/>
      <c r="G506" s="86"/>
      <c r="H506" s="73"/>
    </row>
    <row r="507" spans="5:8" ht="12.75">
      <c r="E507" s="65"/>
      <c r="F507" s="65"/>
      <c r="G507" s="86"/>
      <c r="H507" s="73"/>
    </row>
    <row r="508" spans="5:8" ht="12.75">
      <c r="E508" s="65"/>
      <c r="F508" s="65"/>
      <c r="G508" s="86"/>
      <c r="H508" s="73"/>
    </row>
    <row r="509" spans="5:8" ht="12.75">
      <c r="E509" s="65"/>
      <c r="F509" s="65"/>
      <c r="G509" s="86"/>
      <c r="H509" s="73"/>
    </row>
    <row r="510" spans="5:8" ht="12.75">
      <c r="E510" s="65"/>
      <c r="F510" s="65"/>
      <c r="G510" s="86"/>
      <c r="H510" s="73"/>
    </row>
    <row r="511" spans="5:8" ht="12.75">
      <c r="E511" s="65"/>
      <c r="F511" s="65"/>
      <c r="G511" s="86"/>
      <c r="H511" s="73"/>
    </row>
    <row r="512" spans="5:8" ht="12.75">
      <c r="E512" s="65"/>
      <c r="F512" s="65"/>
      <c r="G512" s="86"/>
      <c r="H512" s="73"/>
    </row>
    <row r="513" spans="5:8" ht="12.75">
      <c r="E513" s="65"/>
      <c r="F513" s="65"/>
      <c r="G513" s="86"/>
      <c r="H513" s="73"/>
    </row>
    <row r="514" spans="5:8" ht="12.75">
      <c r="E514" s="65"/>
      <c r="F514" s="65"/>
      <c r="G514" s="86"/>
      <c r="H514" s="73"/>
    </row>
    <row r="515" spans="5:8" ht="12.75">
      <c r="E515" s="65"/>
      <c r="F515" s="65"/>
      <c r="G515" s="86"/>
      <c r="H515" s="73"/>
    </row>
    <row r="516" spans="5:8" ht="12.75">
      <c r="E516" s="65"/>
      <c r="F516" s="65"/>
      <c r="G516" s="86"/>
      <c r="H516" s="73"/>
    </row>
    <row r="517" spans="5:8" ht="12.75">
      <c r="E517" s="65"/>
      <c r="F517" s="65"/>
      <c r="G517" s="86"/>
      <c r="H517" s="73"/>
    </row>
    <row r="518" spans="5:8" ht="12.75">
      <c r="E518" s="65"/>
      <c r="F518" s="65"/>
      <c r="G518" s="86"/>
      <c r="H518" s="73"/>
    </row>
    <row r="519" spans="5:8" ht="12.75">
      <c r="E519" s="65"/>
      <c r="F519" s="65"/>
      <c r="G519" s="86"/>
      <c r="H519" s="73"/>
    </row>
    <row r="520" spans="5:8" ht="12.75">
      <c r="E520" s="65"/>
      <c r="F520" s="65"/>
      <c r="G520" s="86"/>
      <c r="H520" s="73"/>
    </row>
    <row r="521" spans="5:8" ht="12.75">
      <c r="E521" s="65"/>
      <c r="F521" s="65"/>
      <c r="G521" s="86"/>
      <c r="H521" s="73"/>
    </row>
    <row r="522" spans="5:8" ht="12.75">
      <c r="E522" s="65"/>
      <c r="F522" s="65"/>
      <c r="G522" s="86"/>
      <c r="H522" s="73"/>
    </row>
    <row r="523" spans="5:8" ht="12.75">
      <c r="E523" s="65"/>
      <c r="F523" s="65"/>
      <c r="G523" s="86"/>
      <c r="H523" s="73"/>
    </row>
    <row r="524" spans="5:8" ht="12.75">
      <c r="E524" s="65"/>
      <c r="F524" s="65"/>
      <c r="G524" s="86"/>
      <c r="H524" s="73"/>
    </row>
    <row r="525" spans="5:8" ht="12.75">
      <c r="E525" s="65"/>
      <c r="F525" s="65"/>
      <c r="G525" s="86"/>
      <c r="H525" s="73"/>
    </row>
    <row r="526" spans="5:8" ht="12.75">
      <c r="E526" s="65"/>
      <c r="F526" s="65"/>
      <c r="G526" s="86"/>
      <c r="H526" s="73"/>
    </row>
    <row r="527" spans="5:8" ht="12.75">
      <c r="E527" s="65"/>
      <c r="F527" s="65"/>
      <c r="G527" s="86"/>
      <c r="H527" s="73"/>
    </row>
    <row r="528" spans="5:8" ht="12.75">
      <c r="E528" s="65"/>
      <c r="F528" s="65"/>
      <c r="G528" s="86"/>
      <c r="H528" s="73"/>
    </row>
    <row r="529" spans="5:8" ht="12.75">
      <c r="E529" s="65"/>
      <c r="F529" s="65"/>
      <c r="G529" s="86"/>
      <c r="H529" s="73"/>
    </row>
    <row r="530" spans="5:8" ht="12.75">
      <c r="E530" s="65"/>
      <c r="F530" s="65"/>
      <c r="G530" s="86"/>
      <c r="H530" s="73"/>
    </row>
    <row r="531" spans="5:8" ht="12.75">
      <c r="E531" s="65"/>
      <c r="F531" s="65"/>
      <c r="G531" s="86"/>
      <c r="H531" s="73"/>
    </row>
    <row r="532" spans="5:8" ht="12.75">
      <c r="E532" s="65"/>
      <c r="F532" s="65"/>
      <c r="G532" s="86"/>
      <c r="H532" s="73"/>
    </row>
    <row r="533" spans="5:8" ht="12.75">
      <c r="E533" s="65"/>
      <c r="F533" s="65"/>
      <c r="G533" s="86"/>
      <c r="H533" s="73"/>
    </row>
    <row r="534" spans="5:8" ht="12.75">
      <c r="E534" s="65"/>
      <c r="F534" s="65"/>
      <c r="G534" s="86"/>
      <c r="H534" s="73"/>
    </row>
    <row r="535" spans="5:8" ht="12.75">
      <c r="E535" s="65"/>
      <c r="F535" s="65"/>
      <c r="G535" s="86"/>
      <c r="H535" s="73"/>
    </row>
    <row r="536" spans="5:8" ht="12.75">
      <c r="E536" s="65"/>
      <c r="F536" s="65"/>
      <c r="G536" s="86"/>
      <c r="H536" s="73"/>
    </row>
    <row r="537" spans="5:8" ht="12.75">
      <c r="E537" s="65"/>
      <c r="F537" s="65"/>
      <c r="G537" s="86"/>
      <c r="H537" s="73"/>
    </row>
    <row r="538" spans="5:8" ht="12.75">
      <c r="E538" s="65"/>
      <c r="F538" s="65"/>
      <c r="G538" s="86"/>
      <c r="H538" s="73"/>
    </row>
    <row r="539" spans="5:8" ht="12.75">
      <c r="E539" s="65"/>
      <c r="F539" s="65"/>
      <c r="G539" s="86"/>
      <c r="H539" s="73"/>
    </row>
    <row r="540" spans="5:8" ht="12.75">
      <c r="E540" s="65"/>
      <c r="F540" s="65"/>
      <c r="G540" s="86"/>
      <c r="H540" s="73"/>
    </row>
    <row r="541" spans="5:8" ht="12.75">
      <c r="E541" s="65"/>
      <c r="F541" s="65"/>
      <c r="G541" s="86"/>
      <c r="H541" s="73"/>
    </row>
    <row r="542" spans="5:8" ht="12.75">
      <c r="E542" s="65"/>
      <c r="F542" s="65"/>
      <c r="G542" s="86"/>
      <c r="H542" s="73"/>
    </row>
    <row r="543" spans="5:8" ht="12.75">
      <c r="E543" s="65"/>
      <c r="F543" s="65"/>
      <c r="G543" s="86"/>
      <c r="H543" s="73"/>
    </row>
    <row r="544" spans="5:8" ht="12.75">
      <c r="E544" s="65"/>
      <c r="F544" s="65"/>
      <c r="G544" s="86"/>
      <c r="H544" s="73"/>
    </row>
    <row r="545" spans="5:8" ht="12.75">
      <c r="E545" s="65"/>
      <c r="F545" s="65"/>
      <c r="G545" s="86"/>
      <c r="H545" s="73"/>
    </row>
    <row r="546" spans="5:8" ht="12.75">
      <c r="E546" s="65"/>
      <c r="F546" s="65"/>
      <c r="G546" s="86"/>
      <c r="H546" s="73"/>
    </row>
    <row r="547" spans="5:8" ht="12.75">
      <c r="E547" s="65"/>
      <c r="F547" s="65"/>
      <c r="G547" s="86"/>
      <c r="H547" s="73"/>
    </row>
    <row r="548" spans="5:8" ht="12.75">
      <c r="E548" s="65"/>
      <c r="F548" s="65"/>
      <c r="G548" s="86"/>
      <c r="H548" s="73"/>
    </row>
    <row r="549" spans="5:8" ht="12.75">
      <c r="E549" s="65"/>
      <c r="F549" s="65"/>
      <c r="G549" s="86"/>
      <c r="H549" s="73"/>
    </row>
    <row r="550" spans="5:8" ht="12.75">
      <c r="E550" s="65"/>
      <c r="F550" s="65"/>
      <c r="G550" s="86"/>
      <c r="H550" s="73"/>
    </row>
    <row r="551" spans="5:8" ht="12.75">
      <c r="E551" s="65"/>
      <c r="F551" s="65"/>
      <c r="G551" s="86"/>
      <c r="H551" s="73"/>
    </row>
    <row r="552" spans="5:8" ht="12.75">
      <c r="E552" s="65"/>
      <c r="F552" s="65"/>
      <c r="G552" s="86"/>
      <c r="H552" s="73"/>
    </row>
    <row r="553" spans="5:8" ht="12.75">
      <c r="E553" s="65"/>
      <c r="F553" s="65"/>
      <c r="G553" s="86"/>
      <c r="H553" s="73"/>
    </row>
    <row r="554" spans="5:8" ht="12.75">
      <c r="E554" s="65"/>
      <c r="F554" s="65"/>
      <c r="G554" s="86"/>
      <c r="H554" s="73"/>
    </row>
    <row r="555" spans="5:8" ht="12.75">
      <c r="E555" s="65"/>
      <c r="F555" s="65"/>
      <c r="G555" s="86"/>
      <c r="H555" s="73"/>
    </row>
    <row r="556" spans="5:8" ht="12.75">
      <c r="E556" s="65"/>
      <c r="F556" s="65"/>
      <c r="G556" s="86"/>
      <c r="H556" s="73"/>
    </row>
    <row r="557" spans="5:8" ht="12.75">
      <c r="E557" s="65"/>
      <c r="F557" s="65"/>
      <c r="G557" s="86"/>
      <c r="H557" s="73"/>
    </row>
    <row r="558" spans="5:8" ht="12.75">
      <c r="E558" s="65"/>
      <c r="F558" s="65"/>
      <c r="G558" s="86"/>
      <c r="H558" s="73"/>
    </row>
    <row r="559" spans="5:8" ht="12.75">
      <c r="E559" s="65"/>
      <c r="F559" s="65"/>
      <c r="G559" s="86"/>
      <c r="H559" s="73"/>
    </row>
    <row r="560" spans="5:8" ht="12.75">
      <c r="E560" s="65"/>
      <c r="F560" s="65"/>
      <c r="G560" s="86"/>
      <c r="H560" s="73"/>
    </row>
    <row r="561" spans="5:8" ht="12.75">
      <c r="E561" s="65"/>
      <c r="F561" s="65"/>
      <c r="G561" s="86"/>
      <c r="H561" s="73"/>
    </row>
    <row r="562" spans="5:8" ht="12.75">
      <c r="E562" s="65"/>
      <c r="F562" s="65"/>
      <c r="G562" s="86"/>
      <c r="H562" s="73"/>
    </row>
    <row r="563" spans="5:8" ht="12.75">
      <c r="E563" s="65"/>
      <c r="F563" s="65"/>
      <c r="G563" s="86"/>
      <c r="H563" s="73"/>
    </row>
    <row r="564" spans="5:8" ht="12.75">
      <c r="E564" s="65"/>
      <c r="F564" s="65"/>
      <c r="G564" s="86"/>
      <c r="H564" s="73"/>
    </row>
    <row r="565" spans="5:8" ht="12.75">
      <c r="E565" s="65"/>
      <c r="F565" s="65"/>
      <c r="G565" s="86"/>
      <c r="H565" s="73"/>
    </row>
    <row r="566" spans="5:8" ht="12.75">
      <c r="E566" s="65"/>
      <c r="F566" s="65"/>
      <c r="G566" s="86"/>
      <c r="H566" s="73"/>
    </row>
    <row r="567" spans="5:8" ht="12.75">
      <c r="E567" s="65"/>
      <c r="F567" s="65"/>
      <c r="G567" s="86"/>
      <c r="H567" s="73"/>
    </row>
    <row r="568" spans="5:8" ht="12.75">
      <c r="E568" s="65"/>
      <c r="F568" s="65"/>
      <c r="G568" s="86"/>
      <c r="H568" s="73"/>
    </row>
    <row r="569" spans="5:8" ht="12.75">
      <c r="E569" s="65"/>
      <c r="F569" s="65"/>
      <c r="G569" s="86"/>
      <c r="H569" s="73"/>
    </row>
    <row r="570" spans="5:8" ht="12.75">
      <c r="E570" s="65"/>
      <c r="F570" s="65"/>
      <c r="G570" s="86"/>
      <c r="H570" s="73"/>
    </row>
    <row r="571" spans="5:8" ht="12.75">
      <c r="E571" s="65"/>
      <c r="F571" s="65"/>
      <c r="G571" s="86"/>
      <c r="H571" s="73"/>
    </row>
    <row r="572" spans="5:8" ht="12.75">
      <c r="E572" s="65"/>
      <c r="F572" s="65"/>
      <c r="G572" s="86"/>
      <c r="H572" s="73"/>
    </row>
    <row r="573" spans="5:8" ht="12.75">
      <c r="E573" s="65"/>
      <c r="F573" s="65"/>
      <c r="G573" s="86"/>
      <c r="H573" s="73"/>
    </row>
    <row r="574" spans="5:8" ht="12.75">
      <c r="E574" s="65"/>
      <c r="F574" s="65"/>
      <c r="G574" s="86"/>
      <c r="H574" s="73"/>
    </row>
    <row r="575" spans="5:8" ht="12.75">
      <c r="E575" s="65"/>
      <c r="F575" s="65"/>
      <c r="G575" s="86"/>
      <c r="H575" s="73"/>
    </row>
    <row r="576" spans="5:8" ht="12.75">
      <c r="E576" s="65"/>
      <c r="F576" s="65"/>
      <c r="G576" s="86"/>
      <c r="H576" s="73"/>
    </row>
    <row r="577" spans="5:8" ht="12.75">
      <c r="E577" s="65"/>
      <c r="F577" s="65"/>
      <c r="G577" s="86"/>
      <c r="H577" s="73"/>
    </row>
    <row r="578" spans="5:8" ht="12.75">
      <c r="E578" s="65"/>
      <c r="F578" s="65"/>
      <c r="G578" s="86"/>
      <c r="H578" s="73"/>
    </row>
    <row r="579" spans="5:8" ht="12.75">
      <c r="E579" s="65"/>
      <c r="F579" s="65"/>
      <c r="G579" s="86"/>
      <c r="H579" s="73"/>
    </row>
    <row r="580" spans="5:8" ht="12.75">
      <c r="E580" s="65"/>
      <c r="F580" s="65"/>
      <c r="G580" s="86"/>
      <c r="H580" s="73"/>
    </row>
    <row r="581" spans="5:8" ht="12.75">
      <c r="E581" s="65"/>
      <c r="F581" s="65"/>
      <c r="G581" s="86"/>
      <c r="H581" s="73"/>
    </row>
    <row r="582" spans="5:8" ht="12.75">
      <c r="E582" s="65"/>
      <c r="F582" s="65"/>
      <c r="G582" s="86"/>
      <c r="H582" s="73"/>
    </row>
    <row r="583" spans="5:8" ht="12.75">
      <c r="E583" s="65"/>
      <c r="F583" s="65"/>
      <c r="G583" s="86"/>
      <c r="H583" s="73"/>
    </row>
    <row r="584" spans="5:8" ht="12.75">
      <c r="E584" s="65"/>
      <c r="F584" s="65"/>
      <c r="G584" s="86"/>
      <c r="H584" s="73"/>
    </row>
    <row r="585" spans="5:8" ht="12.75">
      <c r="E585" s="65"/>
      <c r="F585" s="65"/>
      <c r="G585" s="86"/>
      <c r="H585" s="73"/>
    </row>
    <row r="586" spans="5:8" ht="12.75">
      <c r="E586" s="65"/>
      <c r="F586" s="65"/>
      <c r="G586" s="86"/>
      <c r="H586" s="73"/>
    </row>
    <row r="587" spans="5:8" ht="12.75">
      <c r="E587" s="65"/>
      <c r="F587" s="65"/>
      <c r="G587" s="86"/>
      <c r="H587" s="73"/>
    </row>
    <row r="588" spans="5:8" ht="12.75">
      <c r="E588" s="65"/>
      <c r="F588" s="65"/>
      <c r="G588" s="86"/>
      <c r="H588" s="73"/>
    </row>
    <row r="589" spans="5:8" ht="12.75">
      <c r="E589" s="65"/>
      <c r="F589" s="65"/>
      <c r="G589" s="86"/>
      <c r="H589" s="73"/>
    </row>
    <row r="590" spans="5:8" ht="12.75">
      <c r="E590" s="65"/>
      <c r="F590" s="65"/>
      <c r="G590" s="86"/>
      <c r="H590" s="73"/>
    </row>
    <row r="591" spans="5:8" ht="12.75">
      <c r="E591" s="65"/>
      <c r="F591" s="65"/>
      <c r="G591" s="86"/>
      <c r="H591" s="73"/>
    </row>
    <row r="592" spans="5:8" ht="12.75">
      <c r="E592" s="65"/>
      <c r="F592" s="65"/>
      <c r="G592" s="86"/>
      <c r="H592" s="73"/>
    </row>
    <row r="593" spans="5:8" ht="12.75">
      <c r="E593" s="65"/>
      <c r="F593" s="65"/>
      <c r="G593" s="86"/>
      <c r="H593" s="73"/>
    </row>
    <row r="594" spans="5:8" ht="12.75">
      <c r="E594" s="65"/>
      <c r="F594" s="65"/>
      <c r="G594" s="86"/>
      <c r="H594" s="73"/>
    </row>
    <row r="595" spans="5:8" ht="12.75">
      <c r="E595" s="65"/>
      <c r="F595" s="65"/>
      <c r="G595" s="86"/>
      <c r="H595" s="73"/>
    </row>
    <row r="596" spans="5:8" ht="12.75">
      <c r="E596" s="65"/>
      <c r="F596" s="65"/>
      <c r="G596" s="86"/>
      <c r="H596" s="73"/>
    </row>
    <row r="597" spans="5:8" ht="12.75">
      <c r="E597" s="65"/>
      <c r="F597" s="65"/>
      <c r="G597" s="86"/>
      <c r="H597" s="73"/>
    </row>
    <row r="598" spans="5:8" ht="12.75">
      <c r="E598" s="65"/>
      <c r="F598" s="65"/>
      <c r="G598" s="86"/>
      <c r="H598" s="73"/>
    </row>
    <row r="599" spans="5:8" ht="12.75">
      <c r="E599" s="65"/>
      <c r="F599" s="65"/>
      <c r="G599" s="86"/>
      <c r="H599" s="73"/>
    </row>
    <row r="600" spans="5:8" ht="12.75">
      <c r="E600" s="65"/>
      <c r="F600" s="65"/>
      <c r="G600" s="86"/>
      <c r="H600" s="73"/>
    </row>
    <row r="601" spans="5:8" ht="12.75">
      <c r="E601" s="65"/>
      <c r="F601" s="65"/>
      <c r="G601" s="86"/>
      <c r="H601" s="73"/>
    </row>
    <row r="602" spans="5:8" ht="12.75">
      <c r="E602" s="65"/>
      <c r="F602" s="65"/>
      <c r="G602" s="86"/>
      <c r="H602" s="73"/>
    </row>
    <row r="603" spans="5:8" ht="12.75">
      <c r="E603" s="65"/>
      <c r="F603" s="65"/>
      <c r="G603" s="86"/>
      <c r="H603" s="73"/>
    </row>
    <row r="604" spans="5:8" ht="12.75">
      <c r="E604" s="65"/>
      <c r="F604" s="65"/>
      <c r="G604" s="86"/>
      <c r="H604" s="73"/>
    </row>
    <row r="605" spans="5:8" ht="12.75">
      <c r="E605" s="65"/>
      <c r="F605" s="65"/>
      <c r="G605" s="86"/>
      <c r="H605" s="73"/>
    </row>
    <row r="606" spans="5:8" ht="12.75">
      <c r="E606" s="65"/>
      <c r="F606" s="65"/>
      <c r="G606" s="86"/>
      <c r="H606" s="73"/>
    </row>
    <row r="607" spans="5:8" ht="12.75">
      <c r="E607" s="65"/>
      <c r="F607" s="65"/>
      <c r="G607" s="86"/>
      <c r="H607" s="73"/>
    </row>
    <row r="608" spans="5:8" ht="12.75">
      <c r="E608" s="65"/>
      <c r="F608" s="65"/>
      <c r="G608" s="86"/>
      <c r="H608" s="73"/>
    </row>
    <row r="609" spans="5:8" ht="12.75">
      <c r="E609" s="65"/>
      <c r="F609" s="65"/>
      <c r="G609" s="86"/>
      <c r="H609" s="73"/>
    </row>
    <row r="610" spans="5:8" ht="12.75">
      <c r="E610" s="65"/>
      <c r="F610" s="65"/>
      <c r="G610" s="86"/>
      <c r="H610" s="73"/>
    </row>
    <row r="611" spans="5:8" ht="12.75">
      <c r="E611" s="65"/>
      <c r="F611" s="65"/>
      <c r="G611" s="86"/>
      <c r="H611" s="73"/>
    </row>
    <row r="612" spans="5:8" ht="12.75">
      <c r="E612" s="65"/>
      <c r="F612" s="65"/>
      <c r="G612" s="86"/>
      <c r="H612" s="73"/>
    </row>
    <row r="613" spans="5:8" ht="12.75">
      <c r="E613" s="65"/>
      <c r="F613" s="65"/>
      <c r="G613" s="86"/>
      <c r="H613" s="73"/>
    </row>
    <row r="614" spans="5:8" ht="12.75">
      <c r="E614" s="65"/>
      <c r="F614" s="65"/>
      <c r="G614" s="86"/>
      <c r="H614" s="73"/>
    </row>
    <row r="615" spans="5:8" ht="12.75">
      <c r="E615" s="65"/>
      <c r="F615" s="65"/>
      <c r="G615" s="86"/>
      <c r="H615" s="73"/>
    </row>
    <row r="616" spans="5:8" ht="12.75">
      <c r="E616" s="65"/>
      <c r="F616" s="65"/>
      <c r="G616" s="86"/>
      <c r="H616" s="73"/>
    </row>
    <row r="617" spans="5:8" ht="12.75">
      <c r="E617" s="65"/>
      <c r="F617" s="65"/>
      <c r="G617" s="86"/>
      <c r="H617" s="73"/>
    </row>
    <row r="618" spans="5:8" ht="12.75">
      <c r="E618" s="65"/>
      <c r="F618" s="65"/>
      <c r="G618" s="86"/>
      <c r="H618" s="73"/>
    </row>
    <row r="619" spans="5:8" ht="12.75">
      <c r="E619" s="65"/>
      <c r="F619" s="65"/>
      <c r="G619" s="86"/>
      <c r="H619" s="73"/>
    </row>
    <row r="620" spans="5:8" ht="12.75">
      <c r="E620" s="65"/>
      <c r="F620" s="65"/>
      <c r="G620" s="86"/>
      <c r="H620" s="73"/>
    </row>
    <row r="621" spans="5:8" ht="12.75">
      <c r="E621" s="65"/>
      <c r="F621" s="65"/>
      <c r="G621" s="86"/>
      <c r="H621" s="73"/>
    </row>
    <row r="622" spans="5:8" ht="12.75">
      <c r="E622" s="65"/>
      <c r="F622" s="65"/>
      <c r="G622" s="86"/>
      <c r="H622" s="73"/>
    </row>
    <row r="623" spans="5:8" ht="12.75">
      <c r="E623" s="65"/>
      <c r="F623" s="65"/>
      <c r="G623" s="86"/>
      <c r="H623" s="73"/>
    </row>
    <row r="624" spans="5:8" ht="12.75">
      <c r="E624" s="65"/>
      <c r="F624" s="65"/>
      <c r="G624" s="86"/>
      <c r="H624" s="73"/>
    </row>
    <row r="625" spans="5:8" ht="12.75">
      <c r="E625" s="65"/>
      <c r="F625" s="65"/>
      <c r="G625" s="86"/>
      <c r="H625" s="73"/>
    </row>
    <row r="626" spans="5:8" ht="12.75">
      <c r="E626" s="65"/>
      <c r="F626" s="65"/>
      <c r="G626" s="86"/>
      <c r="H626" s="73"/>
    </row>
    <row r="627" spans="5:8" ht="12.75">
      <c r="E627" s="65"/>
      <c r="F627" s="65"/>
      <c r="G627" s="86"/>
      <c r="H627" s="73"/>
    </row>
    <row r="628" spans="5:8" ht="12.75">
      <c r="E628" s="65"/>
      <c r="F628" s="65"/>
      <c r="G628" s="86"/>
      <c r="H628" s="73"/>
    </row>
    <row r="629" spans="5:8" ht="12.75">
      <c r="E629" s="65"/>
      <c r="F629" s="65"/>
      <c r="G629" s="86"/>
      <c r="H629" s="73"/>
    </row>
    <row r="630" spans="5:8" ht="12.75">
      <c r="E630" s="65"/>
      <c r="F630" s="65"/>
      <c r="G630" s="86"/>
      <c r="H630" s="73"/>
    </row>
    <row r="631" spans="5:8" ht="12.75">
      <c r="E631" s="65"/>
      <c r="F631" s="65"/>
      <c r="G631" s="86"/>
      <c r="H631" s="73"/>
    </row>
    <row r="632" spans="5:8" ht="12.75">
      <c r="E632" s="65"/>
      <c r="F632" s="65"/>
      <c r="G632" s="86"/>
      <c r="H632" s="73"/>
    </row>
    <row r="633" spans="5:8" ht="12.75">
      <c r="E633" s="65"/>
      <c r="F633" s="65"/>
      <c r="G633" s="86"/>
      <c r="H633" s="73"/>
    </row>
    <row r="634" spans="5:8" ht="12.75">
      <c r="E634" s="65"/>
      <c r="F634" s="65"/>
      <c r="G634" s="86"/>
      <c r="H634" s="73"/>
    </row>
    <row r="635" spans="5:8" ht="12.75">
      <c r="E635" s="65"/>
      <c r="F635" s="65"/>
      <c r="G635" s="86"/>
      <c r="H635" s="73"/>
    </row>
    <row r="636" spans="5:8" ht="12.75">
      <c r="E636" s="65"/>
      <c r="F636" s="65"/>
      <c r="G636" s="86"/>
      <c r="H636" s="73"/>
    </row>
    <row r="637" spans="5:8" ht="12.75">
      <c r="E637" s="65"/>
      <c r="F637" s="65"/>
      <c r="G637" s="86"/>
      <c r="H637" s="73"/>
    </row>
    <row r="638" spans="5:8" ht="12.75">
      <c r="E638" s="65"/>
      <c r="F638" s="65"/>
      <c r="G638" s="86"/>
      <c r="H638" s="73"/>
    </row>
    <row r="639" spans="5:8" ht="12.75">
      <c r="E639" s="65"/>
      <c r="F639" s="65"/>
      <c r="G639" s="86"/>
      <c r="H639" s="73"/>
    </row>
    <row r="640" spans="5:8" ht="12.75">
      <c r="E640" s="65"/>
      <c r="F640" s="65"/>
      <c r="G640" s="86"/>
      <c r="H640" s="73"/>
    </row>
    <row r="641" spans="5:8" ht="12.75">
      <c r="E641" s="65"/>
      <c r="F641" s="65"/>
      <c r="G641" s="86"/>
      <c r="H641" s="73"/>
    </row>
    <row r="642" spans="5:8" ht="12.75">
      <c r="E642" s="65"/>
      <c r="F642" s="65"/>
      <c r="G642" s="86"/>
      <c r="H642" s="73"/>
    </row>
    <row r="643" spans="5:8" ht="12.75">
      <c r="E643" s="65"/>
      <c r="F643" s="65"/>
      <c r="G643" s="86"/>
      <c r="H643" s="73"/>
    </row>
    <row r="644" spans="5:8" ht="12.75">
      <c r="E644" s="65"/>
      <c r="F644" s="65"/>
      <c r="G644" s="86"/>
      <c r="H644" s="73"/>
    </row>
    <row r="645" spans="5:8" ht="12.75">
      <c r="E645" s="65"/>
      <c r="F645" s="65"/>
      <c r="G645" s="86"/>
      <c r="H645" s="73"/>
    </row>
    <row r="646" spans="5:8" ht="12.75">
      <c r="E646" s="65"/>
      <c r="F646" s="65"/>
      <c r="G646" s="86"/>
      <c r="H646" s="73"/>
    </row>
    <row r="647" spans="5:8" ht="12.75">
      <c r="E647" s="65"/>
      <c r="F647" s="65"/>
      <c r="G647" s="86"/>
      <c r="H647" s="73"/>
    </row>
    <row r="648" spans="5:8" ht="12.75">
      <c r="E648" s="65"/>
      <c r="F648" s="65"/>
      <c r="G648" s="86"/>
      <c r="H648" s="73"/>
    </row>
    <row r="649" spans="5:8" ht="12.75">
      <c r="E649" s="65"/>
      <c r="F649" s="65"/>
      <c r="G649" s="86"/>
      <c r="H649" s="73"/>
    </row>
    <row r="650" spans="5:8" ht="12.75">
      <c r="E650" s="65"/>
      <c r="F650" s="65"/>
      <c r="G650" s="86"/>
      <c r="H650" s="73"/>
    </row>
    <row r="651" spans="5:8" ht="12.75">
      <c r="E651" s="65"/>
      <c r="F651" s="65"/>
      <c r="G651" s="86"/>
      <c r="H651" s="73"/>
    </row>
    <row r="652" spans="5:8" ht="12.75">
      <c r="E652" s="65"/>
      <c r="F652" s="65"/>
      <c r="G652" s="86"/>
      <c r="H652" s="73"/>
    </row>
    <row r="653" spans="5:8" ht="12.75">
      <c r="E653" s="65"/>
      <c r="F653" s="65"/>
      <c r="G653" s="86"/>
      <c r="H653" s="73"/>
    </row>
    <row r="654" spans="5:8" ht="12.75">
      <c r="E654" s="65"/>
      <c r="F654" s="65"/>
      <c r="G654" s="86"/>
      <c r="H654" s="73"/>
    </row>
    <row r="655" spans="5:8" ht="12.75">
      <c r="E655" s="65"/>
      <c r="F655" s="65"/>
      <c r="G655" s="86"/>
      <c r="H655" s="73"/>
    </row>
    <row r="656" spans="5:8" ht="12.75">
      <c r="E656" s="65"/>
      <c r="F656" s="65"/>
      <c r="G656" s="86"/>
      <c r="H656" s="73"/>
    </row>
    <row r="657" spans="5:8" ht="12.75">
      <c r="E657" s="65"/>
      <c r="F657" s="65"/>
      <c r="G657" s="86"/>
      <c r="H657" s="73"/>
    </row>
    <row r="658" spans="5:8" ht="12.75">
      <c r="E658" s="65"/>
      <c r="F658" s="65"/>
      <c r="G658" s="86"/>
      <c r="H658" s="73"/>
    </row>
    <row r="659" spans="5:8" ht="12.75">
      <c r="E659" s="65"/>
      <c r="F659" s="65"/>
      <c r="G659" s="86"/>
      <c r="H659" s="73"/>
    </row>
    <row r="660" spans="5:8" ht="12.75">
      <c r="E660" s="65"/>
      <c r="F660" s="65"/>
      <c r="G660" s="86"/>
      <c r="H660" s="73"/>
    </row>
    <row r="661" spans="5:8" ht="12.75">
      <c r="E661" s="65"/>
      <c r="F661" s="65"/>
      <c r="G661" s="86"/>
      <c r="H661" s="73"/>
    </row>
    <row r="662" spans="5:8" ht="12.75">
      <c r="E662" s="65"/>
      <c r="F662" s="65"/>
      <c r="G662" s="86"/>
      <c r="H662" s="73"/>
    </row>
    <row r="663" spans="5:8" ht="12.75">
      <c r="E663" s="65"/>
      <c r="F663" s="65"/>
      <c r="G663" s="86"/>
      <c r="H663" s="73"/>
    </row>
    <row r="664" spans="5:8" ht="12.75">
      <c r="E664" s="65"/>
      <c r="F664" s="65"/>
      <c r="G664" s="86"/>
      <c r="H664" s="73"/>
    </row>
    <row r="665" spans="5:8" ht="12.75">
      <c r="E665" s="65"/>
      <c r="F665" s="65"/>
      <c r="G665" s="86"/>
      <c r="H665" s="73"/>
    </row>
    <row r="666" spans="5:8" ht="12.75">
      <c r="E666" s="65"/>
      <c r="F666" s="65"/>
      <c r="G666" s="86"/>
      <c r="H666" s="73"/>
    </row>
    <row r="667" spans="5:8" ht="12.75">
      <c r="E667" s="65"/>
      <c r="F667" s="65"/>
      <c r="G667" s="86"/>
      <c r="H667" s="73"/>
    </row>
    <row r="668" spans="5:8" ht="12.75">
      <c r="E668" s="65"/>
      <c r="F668" s="65"/>
      <c r="G668" s="86"/>
      <c r="H668" s="73"/>
    </row>
    <row r="669" spans="5:8" ht="12.75">
      <c r="E669" s="65"/>
      <c r="F669" s="65"/>
      <c r="G669" s="86"/>
      <c r="H669" s="73"/>
    </row>
    <row r="670" spans="5:8" ht="12.75">
      <c r="E670" s="65"/>
      <c r="F670" s="65"/>
      <c r="G670" s="86"/>
      <c r="H670" s="73"/>
    </row>
    <row r="671" spans="5:8" ht="12.75">
      <c r="E671" s="65"/>
      <c r="F671" s="65"/>
      <c r="G671" s="86"/>
      <c r="H671" s="73"/>
    </row>
    <row r="672" spans="5:8" ht="12.75">
      <c r="E672" s="65"/>
      <c r="F672" s="65"/>
      <c r="G672" s="86"/>
      <c r="H672" s="73"/>
    </row>
    <row r="673" spans="5:8" ht="12.75">
      <c r="E673" s="65"/>
      <c r="F673" s="65"/>
      <c r="G673" s="86"/>
      <c r="H673" s="73"/>
    </row>
    <row r="674" spans="5:8" ht="12.75">
      <c r="E674" s="65"/>
      <c r="F674" s="65"/>
      <c r="G674" s="86"/>
      <c r="H674" s="73"/>
    </row>
    <row r="675" spans="5:8" ht="12.75">
      <c r="E675" s="65"/>
      <c r="F675" s="65"/>
      <c r="G675" s="86"/>
      <c r="H675" s="73"/>
    </row>
    <row r="676" spans="5:8" ht="12.75">
      <c r="E676" s="65"/>
      <c r="F676" s="65"/>
      <c r="G676" s="86"/>
      <c r="H676" s="73"/>
    </row>
    <row r="677" spans="5:8" ht="12.75">
      <c r="E677" s="65"/>
      <c r="F677" s="65"/>
      <c r="G677" s="86"/>
      <c r="H677" s="73"/>
    </row>
    <row r="678" spans="5:8" ht="12.75">
      <c r="E678" s="65"/>
      <c r="F678" s="65"/>
      <c r="G678" s="86"/>
      <c r="H678" s="73"/>
    </row>
    <row r="679" spans="5:8" ht="12.75">
      <c r="E679" s="65"/>
      <c r="F679" s="65"/>
      <c r="G679" s="86"/>
      <c r="H679" s="73"/>
    </row>
    <row r="680" spans="5:8" ht="12.75">
      <c r="E680" s="65"/>
      <c r="F680" s="65"/>
      <c r="G680" s="86"/>
      <c r="H680" s="73"/>
    </row>
    <row r="681" spans="5:8" ht="12.75">
      <c r="E681" s="65"/>
      <c r="F681" s="65"/>
      <c r="G681" s="86"/>
      <c r="H681" s="73"/>
    </row>
    <row r="682" spans="5:8" ht="12.75">
      <c r="E682" s="65"/>
      <c r="F682" s="65"/>
      <c r="G682" s="86"/>
      <c r="H682" s="73"/>
    </row>
    <row r="683" spans="5:8" ht="12.75">
      <c r="E683" s="65"/>
      <c r="F683" s="65"/>
      <c r="G683" s="86"/>
      <c r="H683" s="73"/>
    </row>
    <row r="684" spans="5:8" ht="12.75">
      <c r="E684" s="65"/>
      <c r="F684" s="65"/>
      <c r="G684" s="86"/>
      <c r="H684" s="73"/>
    </row>
    <row r="685" spans="5:8" ht="12.75">
      <c r="E685" s="65"/>
      <c r="F685" s="65"/>
      <c r="G685" s="86"/>
      <c r="H685" s="73"/>
    </row>
    <row r="686" spans="5:8" ht="12.75">
      <c r="E686" s="65"/>
      <c r="F686" s="65"/>
      <c r="G686" s="86"/>
      <c r="H686" s="73"/>
    </row>
    <row r="687" spans="5:8" ht="12.75">
      <c r="E687" s="65"/>
      <c r="F687" s="65"/>
      <c r="G687" s="86"/>
      <c r="H687" s="73"/>
    </row>
    <row r="688" spans="5:8" ht="12.75">
      <c r="E688" s="65"/>
      <c r="F688" s="65"/>
      <c r="G688" s="86"/>
      <c r="H688" s="73"/>
    </row>
    <row r="689" spans="5:8" ht="12.75">
      <c r="E689" s="65"/>
      <c r="F689" s="65"/>
      <c r="G689" s="86"/>
      <c r="H689" s="73"/>
    </row>
    <row r="690" spans="5:8" ht="12.75">
      <c r="E690" s="65"/>
      <c r="F690" s="65"/>
      <c r="G690" s="86"/>
      <c r="H690" s="73"/>
    </row>
    <row r="691" spans="5:8" ht="12.75">
      <c r="E691" s="65"/>
      <c r="F691" s="65"/>
      <c r="G691" s="86"/>
      <c r="H691" s="73"/>
    </row>
    <row r="692" spans="5:8" ht="12.75">
      <c r="E692" s="65"/>
      <c r="F692" s="65"/>
      <c r="G692" s="86"/>
      <c r="H692" s="73"/>
    </row>
    <row r="693" spans="5:8" ht="12.75">
      <c r="E693" s="65"/>
      <c r="F693" s="65"/>
      <c r="G693" s="86"/>
      <c r="H693" s="73"/>
    </row>
    <row r="694" spans="5:8" ht="12.75">
      <c r="E694" s="65"/>
      <c r="F694" s="65"/>
      <c r="G694" s="86"/>
      <c r="H694" s="73"/>
    </row>
    <row r="695" spans="5:8" ht="12.75">
      <c r="E695" s="65"/>
      <c r="F695" s="65"/>
      <c r="G695" s="86"/>
      <c r="H695" s="73"/>
    </row>
    <row r="696" spans="5:8" ht="12.75">
      <c r="E696" s="65"/>
      <c r="F696" s="65"/>
      <c r="G696" s="86"/>
      <c r="H696" s="73"/>
    </row>
    <row r="697" spans="5:8" ht="12.75">
      <c r="E697" s="65"/>
      <c r="F697" s="65"/>
      <c r="G697" s="86"/>
      <c r="H697" s="73"/>
    </row>
    <row r="698" spans="5:8" ht="12.75">
      <c r="E698" s="65"/>
      <c r="F698" s="65"/>
      <c r="G698" s="86"/>
      <c r="H698" s="73"/>
    </row>
    <row r="699" spans="5:8" ht="12.75">
      <c r="E699" s="65"/>
      <c r="F699" s="65"/>
      <c r="G699" s="86"/>
      <c r="H699" s="73"/>
    </row>
    <row r="700" spans="5:8" ht="12.75">
      <c r="E700" s="65"/>
      <c r="F700" s="65"/>
      <c r="G700" s="86"/>
      <c r="H700" s="73"/>
    </row>
    <row r="701" spans="5:8" ht="12.75">
      <c r="E701" s="65"/>
      <c r="F701" s="65"/>
      <c r="G701" s="86"/>
      <c r="H701" s="73"/>
    </row>
    <row r="702" spans="5:8" ht="12.75">
      <c r="E702" s="65"/>
      <c r="F702" s="65"/>
      <c r="G702" s="86"/>
      <c r="H702" s="73"/>
    </row>
    <row r="703" spans="5:8" ht="12.75">
      <c r="E703" s="65"/>
      <c r="F703" s="65"/>
      <c r="G703" s="86"/>
      <c r="H703" s="73"/>
    </row>
    <row r="704" spans="5:8" ht="12.75">
      <c r="E704" s="65"/>
      <c r="F704" s="65"/>
      <c r="G704" s="86"/>
      <c r="H704" s="73"/>
    </row>
    <row r="705" spans="5:8" ht="12.75">
      <c r="E705" s="65"/>
      <c r="F705" s="65"/>
      <c r="G705" s="86"/>
      <c r="H705" s="73"/>
    </row>
    <row r="706" spans="5:8" ht="12.75">
      <c r="E706" s="65"/>
      <c r="F706" s="65"/>
      <c r="G706" s="86"/>
      <c r="H706" s="73"/>
    </row>
    <row r="707" spans="5:8" ht="12.75">
      <c r="E707" s="65"/>
      <c r="F707" s="65"/>
      <c r="G707" s="86"/>
      <c r="H707" s="73"/>
    </row>
    <row r="708" spans="5:8" ht="12.75">
      <c r="E708" s="65"/>
      <c r="F708" s="65"/>
      <c r="G708" s="86"/>
      <c r="H708" s="73"/>
    </row>
    <row r="709" spans="5:8" ht="12.75">
      <c r="E709" s="65"/>
      <c r="F709" s="65"/>
      <c r="G709" s="86"/>
      <c r="H709" s="73"/>
    </row>
    <row r="710" spans="5:8" ht="12.75">
      <c r="E710" s="65"/>
      <c r="F710" s="65"/>
      <c r="G710" s="86"/>
      <c r="H710" s="73"/>
    </row>
    <row r="711" spans="5:8" ht="12.75">
      <c r="E711" s="65"/>
      <c r="F711" s="65"/>
      <c r="G711" s="86"/>
      <c r="H711" s="73"/>
    </row>
    <row r="712" spans="5:8" ht="12.75">
      <c r="E712" s="65"/>
      <c r="F712" s="65"/>
      <c r="G712" s="86"/>
      <c r="H712" s="73"/>
    </row>
    <row r="713" spans="5:8" ht="12.75">
      <c r="E713" s="65"/>
      <c r="F713" s="65"/>
      <c r="G713" s="86"/>
      <c r="H713" s="73"/>
    </row>
    <row r="714" spans="5:8" ht="12.75">
      <c r="E714" s="65"/>
      <c r="F714" s="65"/>
      <c r="G714" s="86"/>
      <c r="H714" s="73"/>
    </row>
    <row r="715" spans="5:8" ht="12.75">
      <c r="E715" s="65"/>
      <c r="F715" s="65"/>
      <c r="G715" s="86"/>
      <c r="H715" s="73"/>
    </row>
    <row r="716" spans="5:8" ht="12.75">
      <c r="E716" s="65"/>
      <c r="F716" s="65"/>
      <c r="G716" s="86"/>
      <c r="H716" s="73"/>
    </row>
    <row r="717" spans="5:8" ht="12.75">
      <c r="E717" s="65"/>
      <c r="F717" s="65"/>
      <c r="G717" s="86"/>
      <c r="H717" s="73"/>
    </row>
    <row r="718" spans="5:8" ht="12.75">
      <c r="E718" s="65"/>
      <c r="F718" s="65"/>
      <c r="G718" s="86"/>
      <c r="H718" s="73"/>
    </row>
    <row r="719" spans="5:8" ht="12.75">
      <c r="E719" s="65"/>
      <c r="F719" s="65"/>
      <c r="G719" s="86"/>
      <c r="H719" s="73"/>
    </row>
    <row r="720" spans="5:8" ht="12.75">
      <c r="E720" s="65"/>
      <c r="F720" s="65"/>
      <c r="G720" s="86"/>
      <c r="H720" s="73"/>
    </row>
    <row r="721" spans="5:8" ht="12.75">
      <c r="E721" s="65"/>
      <c r="F721" s="65"/>
      <c r="G721" s="86"/>
      <c r="H721" s="73"/>
    </row>
    <row r="722" spans="5:8" ht="12.75">
      <c r="E722" s="65"/>
      <c r="F722" s="65"/>
      <c r="G722" s="86"/>
      <c r="H722" s="73"/>
    </row>
    <row r="723" spans="5:8" ht="12.75">
      <c r="E723" s="65"/>
      <c r="F723" s="65"/>
      <c r="G723" s="86"/>
      <c r="H723" s="73"/>
    </row>
    <row r="724" spans="5:8" ht="12.75">
      <c r="E724" s="65"/>
      <c r="F724" s="65"/>
      <c r="G724" s="86"/>
      <c r="H724" s="73"/>
    </row>
    <row r="725" spans="5:8" ht="12.75">
      <c r="E725" s="65"/>
      <c r="F725" s="65"/>
      <c r="G725" s="86"/>
      <c r="H725" s="73"/>
    </row>
    <row r="726" spans="5:8" ht="12.75">
      <c r="E726" s="65"/>
      <c r="F726" s="65"/>
      <c r="G726" s="86"/>
      <c r="H726" s="73"/>
    </row>
    <row r="727" spans="5:8" ht="12.75">
      <c r="E727" s="65"/>
      <c r="F727" s="65"/>
      <c r="G727" s="86"/>
      <c r="H727" s="73"/>
    </row>
    <row r="728" spans="5:8" ht="12.75">
      <c r="E728" s="65"/>
      <c r="F728" s="65"/>
      <c r="G728" s="86"/>
      <c r="H728" s="73"/>
    </row>
    <row r="729" spans="5:8" ht="12.75">
      <c r="E729" s="65"/>
      <c r="F729" s="65"/>
      <c r="G729" s="86"/>
      <c r="H729" s="73"/>
    </row>
    <row r="730" spans="5:8" ht="12.75">
      <c r="E730" s="65"/>
      <c r="F730" s="65"/>
      <c r="G730" s="86"/>
      <c r="H730" s="73"/>
    </row>
    <row r="731" spans="5:8" ht="12.75">
      <c r="E731" s="65"/>
      <c r="F731" s="65"/>
      <c r="G731" s="86"/>
      <c r="H731" s="73"/>
    </row>
    <row r="732" spans="5:8" ht="12.75">
      <c r="E732" s="65"/>
      <c r="F732" s="65"/>
      <c r="G732" s="86"/>
      <c r="H732" s="73"/>
    </row>
    <row r="733" spans="5:8" ht="12.75">
      <c r="E733" s="65"/>
      <c r="F733" s="65"/>
      <c r="G733" s="86"/>
      <c r="H733" s="73"/>
    </row>
    <row r="734" spans="5:8" ht="12.75">
      <c r="E734" s="65"/>
      <c r="F734" s="65"/>
      <c r="G734" s="86"/>
      <c r="H734" s="73"/>
    </row>
    <row r="735" spans="5:8" ht="12.75">
      <c r="E735" s="65"/>
      <c r="F735" s="65"/>
      <c r="G735" s="86"/>
      <c r="H735" s="73"/>
    </row>
    <row r="736" spans="5:8" ht="12.75">
      <c r="E736" s="65"/>
      <c r="F736" s="65"/>
      <c r="G736" s="86"/>
      <c r="H736" s="73"/>
    </row>
    <row r="737" spans="5:8" ht="12.75">
      <c r="E737" s="65"/>
      <c r="F737" s="65"/>
      <c r="G737" s="86"/>
      <c r="H737" s="73"/>
    </row>
    <row r="738" spans="5:8" ht="12.75">
      <c r="E738" s="65"/>
      <c r="F738" s="65"/>
      <c r="G738" s="86"/>
      <c r="H738" s="73"/>
    </row>
    <row r="739" spans="5:8" ht="12.75">
      <c r="E739" s="65"/>
      <c r="F739" s="65"/>
      <c r="G739" s="86"/>
      <c r="H739" s="73"/>
    </row>
    <row r="740" spans="5:8" ht="12.75">
      <c r="E740" s="65"/>
      <c r="F740" s="65"/>
      <c r="G740" s="86"/>
      <c r="H740" s="73"/>
    </row>
    <row r="741" spans="5:8" ht="12.75">
      <c r="E741" s="65"/>
      <c r="F741" s="65"/>
      <c r="G741" s="86"/>
      <c r="H741" s="73"/>
    </row>
    <row r="742" spans="5:8" ht="12.75">
      <c r="E742" s="65"/>
      <c r="F742" s="65"/>
      <c r="G742" s="86"/>
      <c r="H742" s="73"/>
    </row>
    <row r="743" spans="5:8" ht="12.75">
      <c r="E743" s="65"/>
      <c r="F743" s="65"/>
      <c r="G743" s="86"/>
      <c r="H743" s="73"/>
    </row>
    <row r="744" spans="5:8" ht="12.75">
      <c r="E744" s="65"/>
      <c r="F744" s="65"/>
      <c r="G744" s="86"/>
      <c r="H744" s="73"/>
    </row>
    <row r="745" spans="5:8" ht="12.75">
      <c r="E745" s="65"/>
      <c r="F745" s="65"/>
      <c r="G745" s="86"/>
      <c r="H745" s="73"/>
    </row>
    <row r="746" spans="5:8" ht="12.75">
      <c r="E746" s="65"/>
      <c r="F746" s="65"/>
      <c r="G746" s="86"/>
      <c r="H746" s="73"/>
    </row>
    <row r="747" spans="5:8" ht="12.75">
      <c r="E747" s="65"/>
      <c r="F747" s="65"/>
      <c r="G747" s="86"/>
      <c r="H747" s="73"/>
    </row>
    <row r="748" spans="5:8" ht="12.75">
      <c r="E748" s="65"/>
      <c r="F748" s="65"/>
      <c r="G748" s="86"/>
      <c r="H748" s="73"/>
    </row>
    <row r="749" spans="5:8" ht="12.75">
      <c r="E749" s="65"/>
      <c r="F749" s="65"/>
      <c r="G749" s="86"/>
      <c r="H749" s="73"/>
    </row>
    <row r="750" spans="5:8" ht="12.75">
      <c r="E750" s="65"/>
      <c r="F750" s="65"/>
      <c r="G750" s="86"/>
      <c r="H750" s="73"/>
    </row>
    <row r="751" spans="5:8" ht="12.75">
      <c r="E751" s="65"/>
      <c r="F751" s="65"/>
      <c r="G751" s="86"/>
      <c r="H751" s="73"/>
    </row>
    <row r="752" spans="5:8" ht="12.75">
      <c r="E752" s="65"/>
      <c r="F752" s="65"/>
      <c r="G752" s="86"/>
      <c r="H752" s="73"/>
    </row>
    <row r="753" spans="5:8" ht="12.75">
      <c r="E753" s="65"/>
      <c r="F753" s="65"/>
      <c r="G753" s="86"/>
      <c r="H753" s="73"/>
    </row>
    <row r="754" spans="5:8" ht="12.75">
      <c r="E754" s="65"/>
      <c r="F754" s="65"/>
      <c r="G754" s="86"/>
      <c r="H754" s="73"/>
    </row>
    <row r="755" spans="5:8" ht="12.75">
      <c r="E755" s="65"/>
      <c r="F755" s="65"/>
      <c r="G755" s="86"/>
      <c r="H755" s="73"/>
    </row>
    <row r="756" spans="5:8" ht="12.75">
      <c r="E756" s="65"/>
      <c r="F756" s="65"/>
      <c r="G756" s="86"/>
      <c r="H756" s="73"/>
    </row>
    <row r="757" spans="5:8" ht="12.75">
      <c r="E757" s="65"/>
      <c r="F757" s="65"/>
      <c r="G757" s="86"/>
      <c r="H757" s="73"/>
    </row>
    <row r="758" spans="5:8" ht="12.75">
      <c r="E758" s="65"/>
      <c r="F758" s="65"/>
      <c r="G758" s="86"/>
      <c r="H758" s="73"/>
    </row>
    <row r="759" spans="5:8" ht="12.75">
      <c r="E759" s="65"/>
      <c r="F759" s="65"/>
      <c r="G759" s="86"/>
      <c r="H759" s="73"/>
    </row>
    <row r="760" spans="5:8" ht="12.75">
      <c r="E760" s="65"/>
      <c r="F760" s="65"/>
      <c r="G760" s="86"/>
      <c r="H760" s="73"/>
    </row>
    <row r="761" spans="5:8" ht="12.75">
      <c r="E761" s="65"/>
      <c r="F761" s="65"/>
      <c r="G761" s="86"/>
      <c r="H761" s="73"/>
    </row>
    <row r="762" spans="5:8" ht="12.75">
      <c r="E762" s="65"/>
      <c r="F762" s="65"/>
      <c r="G762" s="86"/>
      <c r="H762" s="73"/>
    </row>
    <row r="763" spans="5:8" ht="12.75">
      <c r="E763" s="65"/>
      <c r="F763" s="65"/>
      <c r="G763" s="86"/>
      <c r="H763" s="73"/>
    </row>
    <row r="764" spans="5:8" ht="12.75">
      <c r="E764" s="65"/>
      <c r="F764" s="65"/>
      <c r="G764" s="86"/>
      <c r="H764" s="73"/>
    </row>
    <row r="765" spans="5:8" ht="12.75">
      <c r="E765" s="65"/>
      <c r="F765" s="65"/>
      <c r="G765" s="86"/>
      <c r="H765" s="73"/>
    </row>
    <row r="766" spans="5:8" ht="12.75">
      <c r="E766" s="65"/>
      <c r="F766" s="65"/>
      <c r="G766" s="86"/>
      <c r="H766" s="73"/>
    </row>
    <row r="767" spans="5:8" ht="12.75">
      <c r="E767" s="65"/>
      <c r="F767" s="65"/>
      <c r="G767" s="86"/>
      <c r="H767" s="73"/>
    </row>
    <row r="768" spans="5:8" ht="12.75">
      <c r="E768" s="65"/>
      <c r="F768" s="65"/>
      <c r="G768" s="86"/>
      <c r="H768" s="73"/>
    </row>
    <row r="769" spans="5:8" ht="12.75">
      <c r="E769" s="65"/>
      <c r="F769" s="65"/>
      <c r="G769" s="86"/>
      <c r="H769" s="73"/>
    </row>
    <row r="770" spans="5:8" ht="12.75">
      <c r="E770" s="65"/>
      <c r="F770" s="65"/>
      <c r="G770" s="86"/>
      <c r="H770" s="73"/>
    </row>
    <row r="771" spans="5:8" ht="12.75">
      <c r="E771" s="65"/>
      <c r="F771" s="65"/>
      <c r="G771" s="86"/>
      <c r="H771" s="73"/>
    </row>
    <row r="772" spans="5:8" ht="12.75">
      <c r="E772" s="65"/>
      <c r="F772" s="65"/>
      <c r="G772" s="86"/>
      <c r="H772" s="73"/>
    </row>
    <row r="773" spans="5:8" ht="12.75">
      <c r="E773" s="65"/>
      <c r="F773" s="65"/>
      <c r="G773" s="86"/>
      <c r="H773" s="73"/>
    </row>
    <row r="774" spans="5:8" ht="12.75">
      <c r="E774" s="65"/>
      <c r="F774" s="65"/>
      <c r="G774" s="86"/>
      <c r="H774" s="73"/>
    </row>
    <row r="775" spans="5:8" ht="12.75">
      <c r="E775" s="65"/>
      <c r="F775" s="65"/>
      <c r="G775" s="86"/>
      <c r="H775" s="73"/>
    </row>
    <row r="776" spans="5:8" ht="12.75">
      <c r="E776" s="65"/>
      <c r="F776" s="65"/>
      <c r="G776" s="86"/>
      <c r="H776" s="73"/>
    </row>
    <row r="777" spans="5:8" ht="12.75">
      <c r="E777" s="65"/>
      <c r="F777" s="65"/>
      <c r="G777" s="86"/>
      <c r="H777" s="73"/>
    </row>
    <row r="778" spans="5:8" ht="12.75">
      <c r="E778" s="65"/>
      <c r="F778" s="65"/>
      <c r="G778" s="86"/>
      <c r="H778" s="73"/>
    </row>
    <row r="779" spans="5:8" ht="12.75">
      <c r="E779" s="65"/>
      <c r="F779" s="65"/>
      <c r="G779" s="86"/>
      <c r="H779" s="73"/>
    </row>
    <row r="780" spans="5:8" ht="12.75">
      <c r="E780" s="65"/>
      <c r="F780" s="65"/>
      <c r="G780" s="86"/>
      <c r="H780" s="73"/>
    </row>
    <row r="781" spans="5:8" ht="12.75">
      <c r="E781" s="65"/>
      <c r="F781" s="65"/>
      <c r="G781" s="86"/>
      <c r="H781" s="73"/>
    </row>
    <row r="782" spans="5:8" ht="12.75">
      <c r="E782" s="65"/>
      <c r="F782" s="65"/>
      <c r="G782" s="86"/>
      <c r="H782" s="73"/>
    </row>
    <row r="783" spans="5:8" ht="12.75">
      <c r="E783" s="65"/>
      <c r="F783" s="65"/>
      <c r="G783" s="86"/>
      <c r="H783" s="73"/>
    </row>
    <row r="784" spans="5:8" ht="12.75">
      <c r="E784" s="65"/>
      <c r="F784" s="65"/>
      <c r="G784" s="86"/>
      <c r="H784" s="73"/>
    </row>
    <row r="785" spans="5:8" ht="12.75">
      <c r="E785" s="65"/>
      <c r="F785" s="65"/>
      <c r="G785" s="86"/>
      <c r="H785" s="73"/>
    </row>
    <row r="786" spans="5:8" ht="12.75">
      <c r="E786" s="65"/>
      <c r="F786" s="65"/>
      <c r="G786" s="86"/>
      <c r="H786" s="73"/>
    </row>
    <row r="787" spans="5:8" ht="12.75">
      <c r="E787" s="65"/>
      <c r="F787" s="65"/>
      <c r="G787" s="86"/>
      <c r="H787" s="73"/>
    </row>
    <row r="788" spans="5:8" ht="12.75">
      <c r="E788" s="65"/>
      <c r="F788" s="65"/>
      <c r="G788" s="86"/>
      <c r="H788" s="73"/>
    </row>
    <row r="789" spans="5:8" ht="12.75">
      <c r="E789" s="65"/>
      <c r="F789" s="65"/>
      <c r="G789" s="86"/>
      <c r="H789" s="73"/>
    </row>
    <row r="790" spans="5:8" ht="12.75">
      <c r="E790" s="65"/>
      <c r="F790" s="65"/>
      <c r="G790" s="86"/>
      <c r="H790" s="73"/>
    </row>
    <row r="791" spans="5:8" ht="12.75">
      <c r="E791" s="65"/>
      <c r="F791" s="65"/>
      <c r="G791" s="86"/>
      <c r="H791" s="73"/>
    </row>
    <row r="792" spans="5:8" ht="12.75">
      <c r="E792" s="65"/>
      <c r="F792" s="65"/>
      <c r="G792" s="86"/>
      <c r="H792" s="73"/>
    </row>
    <row r="793" spans="5:8" ht="12.75">
      <c r="E793" s="65"/>
      <c r="F793" s="65"/>
      <c r="G793" s="86"/>
      <c r="H793" s="73"/>
    </row>
    <row r="794" spans="5:8" ht="12.75">
      <c r="E794" s="65"/>
      <c r="F794" s="65"/>
      <c r="G794" s="86"/>
      <c r="H794" s="73"/>
    </row>
    <row r="795" spans="5:8" ht="12.75">
      <c r="E795" s="65"/>
      <c r="F795" s="65"/>
      <c r="G795" s="86"/>
      <c r="H795" s="73"/>
    </row>
    <row r="796" spans="5:8" ht="12.75">
      <c r="E796" s="65"/>
      <c r="F796" s="65"/>
      <c r="G796" s="86"/>
      <c r="H796" s="73"/>
    </row>
    <row r="797" spans="5:8" ht="12.75">
      <c r="E797" s="65"/>
      <c r="F797" s="65"/>
      <c r="G797" s="86"/>
      <c r="H797" s="73"/>
    </row>
    <row r="798" spans="5:8" ht="12.75">
      <c r="E798" s="65"/>
      <c r="F798" s="65"/>
      <c r="G798" s="86"/>
      <c r="H798" s="73"/>
    </row>
    <row r="799" spans="5:8" ht="12.75">
      <c r="E799" s="65"/>
      <c r="F799" s="65"/>
      <c r="G799" s="86"/>
      <c r="H799" s="73"/>
    </row>
    <row r="800" spans="5:8" ht="12.75">
      <c r="E800" s="65"/>
      <c r="F800" s="65"/>
      <c r="G800" s="86"/>
      <c r="H800" s="73"/>
    </row>
    <row r="801" spans="5:8" ht="12.75">
      <c r="E801" s="65"/>
      <c r="F801" s="65"/>
      <c r="G801" s="86"/>
      <c r="H801" s="73"/>
    </row>
    <row r="802" spans="5:8" ht="12.75">
      <c r="E802" s="65"/>
      <c r="F802" s="65"/>
      <c r="G802" s="86"/>
      <c r="H802" s="73"/>
    </row>
    <row r="803" spans="5:8" ht="12.75">
      <c r="E803" s="65"/>
      <c r="F803" s="65"/>
      <c r="G803" s="86"/>
      <c r="H803" s="73"/>
    </row>
    <row r="804" spans="5:8" ht="12.75">
      <c r="E804" s="65"/>
      <c r="F804" s="65"/>
      <c r="G804" s="86"/>
      <c r="H804" s="73"/>
    </row>
    <row r="805" spans="5:8" ht="12.75">
      <c r="E805" s="65"/>
      <c r="F805" s="65"/>
      <c r="G805" s="86"/>
      <c r="H805" s="73"/>
    </row>
    <row r="806" spans="5:8" ht="12.75">
      <c r="E806" s="65"/>
      <c r="F806" s="65"/>
      <c r="G806" s="86"/>
      <c r="H806" s="73"/>
    </row>
    <row r="807" spans="5:8" ht="12.75">
      <c r="E807" s="65"/>
      <c r="F807" s="65"/>
      <c r="G807" s="86"/>
      <c r="H807" s="73"/>
    </row>
    <row r="808" spans="5:8" ht="12.75">
      <c r="E808" s="65"/>
      <c r="F808" s="65"/>
      <c r="G808" s="86"/>
      <c r="H808" s="73"/>
    </row>
    <row r="809" spans="5:8" ht="12.75">
      <c r="E809" s="65"/>
      <c r="F809" s="65"/>
      <c r="G809" s="86"/>
      <c r="H809" s="73"/>
    </row>
    <row r="810" spans="5:8" ht="12.75">
      <c r="E810" s="65"/>
      <c r="F810" s="65"/>
      <c r="G810" s="86"/>
      <c r="H810" s="73"/>
    </row>
    <row r="811" spans="5:8" ht="12.75">
      <c r="E811" s="65"/>
      <c r="F811" s="65"/>
      <c r="G811" s="86"/>
      <c r="H811" s="73"/>
    </row>
    <row r="812" spans="5:8" ht="12.75">
      <c r="E812" s="65"/>
      <c r="F812" s="65"/>
      <c r="G812" s="86"/>
      <c r="H812" s="73"/>
    </row>
    <row r="813" spans="5:8" ht="12.75">
      <c r="E813" s="65"/>
      <c r="F813" s="65"/>
      <c r="G813" s="86"/>
      <c r="H813" s="73"/>
    </row>
    <row r="814" spans="5:8" ht="12.75">
      <c r="E814" s="65"/>
      <c r="F814" s="65"/>
      <c r="G814" s="86"/>
      <c r="H814" s="73"/>
    </row>
    <row r="815" spans="5:8" ht="12.75">
      <c r="E815" s="65"/>
      <c r="F815" s="65"/>
      <c r="G815" s="86"/>
      <c r="H815" s="73"/>
    </row>
    <row r="816" spans="5:8" ht="12.75">
      <c r="E816" s="65"/>
      <c r="F816" s="65"/>
      <c r="G816" s="86"/>
      <c r="H816" s="73"/>
    </row>
    <row r="817" spans="5:8" ht="12.75">
      <c r="E817" s="65"/>
      <c r="F817" s="65"/>
      <c r="G817" s="86"/>
      <c r="H817" s="73"/>
    </row>
    <row r="818" spans="5:8" ht="12.75">
      <c r="E818" s="65"/>
      <c r="F818" s="65"/>
      <c r="G818" s="86"/>
      <c r="H818" s="73"/>
    </row>
    <row r="819" spans="5:8" ht="12.75">
      <c r="E819" s="65"/>
      <c r="F819" s="65"/>
      <c r="G819" s="86"/>
      <c r="H819" s="73"/>
    </row>
    <row r="820" spans="5:8" ht="12.75">
      <c r="E820" s="65"/>
      <c r="F820" s="65"/>
      <c r="G820" s="86"/>
      <c r="H820" s="73"/>
    </row>
    <row r="821" spans="5:8" ht="12.75">
      <c r="E821" s="65"/>
      <c r="F821" s="65"/>
      <c r="G821" s="86"/>
      <c r="H821" s="73"/>
    </row>
    <row r="822" spans="5:8" ht="12.75">
      <c r="E822" s="65"/>
      <c r="F822" s="65"/>
      <c r="G822" s="86"/>
      <c r="H822" s="73"/>
    </row>
    <row r="823" spans="5:8" ht="12.75">
      <c r="E823" s="65"/>
      <c r="F823" s="65"/>
      <c r="G823" s="86"/>
      <c r="H823" s="73"/>
    </row>
    <row r="824" spans="5:8" ht="12.75">
      <c r="E824" s="65"/>
      <c r="F824" s="65"/>
      <c r="G824" s="86"/>
      <c r="H824" s="73"/>
    </row>
    <row r="825" spans="5:8" ht="12.75">
      <c r="E825" s="65"/>
      <c r="F825" s="65"/>
      <c r="G825" s="86"/>
      <c r="H825" s="73"/>
    </row>
    <row r="826" spans="5:8" ht="12.75">
      <c r="E826" s="65"/>
      <c r="F826" s="65"/>
      <c r="G826" s="86"/>
      <c r="H826" s="73"/>
    </row>
    <row r="827" spans="5:8" ht="12.75">
      <c r="E827" s="65"/>
      <c r="F827" s="65"/>
      <c r="G827" s="86"/>
      <c r="H827" s="73"/>
    </row>
    <row r="828" spans="5:8" ht="12.75">
      <c r="E828" s="65"/>
      <c r="F828" s="65"/>
      <c r="G828" s="86"/>
      <c r="H828" s="73"/>
    </row>
    <row r="829" spans="5:8" ht="12.75">
      <c r="E829" s="65"/>
      <c r="F829" s="65"/>
      <c r="G829" s="86"/>
      <c r="H829" s="73"/>
    </row>
    <row r="830" spans="5:8" ht="12.75">
      <c r="E830" s="65"/>
      <c r="F830" s="65"/>
      <c r="G830" s="86"/>
      <c r="H830" s="73"/>
    </row>
    <row r="831" spans="5:8" ht="12.75">
      <c r="E831" s="65"/>
      <c r="F831" s="65"/>
      <c r="G831" s="86"/>
      <c r="H831" s="73"/>
    </row>
    <row r="832" spans="5:8" ht="12.75">
      <c r="E832" s="65"/>
      <c r="F832" s="65"/>
      <c r="G832" s="86"/>
      <c r="H832" s="73"/>
    </row>
    <row r="833" spans="5:8" ht="12.75">
      <c r="E833" s="65"/>
      <c r="F833" s="65"/>
      <c r="G833" s="86"/>
      <c r="H833" s="73"/>
    </row>
    <row r="834" spans="5:8" ht="12.75">
      <c r="E834" s="65"/>
      <c r="F834" s="65"/>
      <c r="G834" s="86"/>
      <c r="H834" s="73"/>
    </row>
    <row r="835" spans="5:8" ht="12.75">
      <c r="E835" s="65"/>
      <c r="F835" s="65"/>
      <c r="G835" s="86"/>
      <c r="H835" s="73"/>
    </row>
    <row r="836" spans="5:8" ht="12.75">
      <c r="E836" s="65"/>
      <c r="F836" s="65"/>
      <c r="G836" s="86"/>
      <c r="H836" s="73"/>
    </row>
    <row r="837" spans="5:8" ht="12.75">
      <c r="E837" s="65"/>
      <c r="F837" s="65"/>
      <c r="G837" s="86"/>
      <c r="H837" s="73"/>
    </row>
    <row r="838" spans="5:8" ht="12.75">
      <c r="E838" s="65"/>
      <c r="F838" s="65"/>
      <c r="G838" s="86"/>
      <c r="H838" s="73"/>
    </row>
    <row r="839" spans="5:8" ht="12.75">
      <c r="E839" s="65"/>
      <c r="F839" s="65"/>
      <c r="G839" s="86"/>
      <c r="H839" s="73"/>
    </row>
    <row r="840" spans="5:8" ht="12.75">
      <c r="E840" s="65"/>
      <c r="F840" s="65"/>
      <c r="G840" s="86"/>
      <c r="H840" s="73"/>
    </row>
    <row r="841" spans="5:8" ht="12.75">
      <c r="E841" s="65"/>
      <c r="F841" s="65"/>
      <c r="G841" s="86"/>
      <c r="H841" s="73"/>
    </row>
    <row r="842" spans="5:8" ht="12.75">
      <c r="E842" s="65"/>
      <c r="F842" s="65"/>
      <c r="G842" s="86"/>
      <c r="H842" s="73"/>
    </row>
    <row r="843" spans="5:8" ht="12.75">
      <c r="E843" s="65"/>
      <c r="F843" s="65"/>
      <c r="G843" s="86"/>
      <c r="H843" s="73"/>
    </row>
    <row r="844" spans="5:8" ht="12.75">
      <c r="E844" s="65"/>
      <c r="F844" s="65"/>
      <c r="G844" s="86"/>
      <c r="H844" s="73"/>
    </row>
    <row r="845" spans="5:8" ht="12.75">
      <c r="E845" s="65"/>
      <c r="F845" s="65"/>
      <c r="G845" s="86"/>
      <c r="H845" s="73"/>
    </row>
    <row r="846" spans="5:8" ht="12.75">
      <c r="E846" s="65"/>
      <c r="F846" s="65"/>
      <c r="G846" s="86"/>
      <c r="H846" s="73"/>
    </row>
    <row r="847" spans="5:8" ht="12.75">
      <c r="E847" s="65"/>
      <c r="F847" s="65"/>
      <c r="G847" s="86"/>
      <c r="H847" s="73"/>
    </row>
    <row r="848" spans="5:8" ht="12.75">
      <c r="E848" s="65"/>
      <c r="F848" s="65"/>
      <c r="G848" s="86"/>
      <c r="H848" s="73"/>
    </row>
    <row r="849" spans="5:8" ht="12.75">
      <c r="E849" s="65"/>
      <c r="F849" s="65"/>
      <c r="G849" s="86"/>
      <c r="H849" s="73"/>
    </row>
    <row r="850" spans="5:8" ht="12.75">
      <c r="E850" s="65"/>
      <c r="F850" s="65"/>
      <c r="G850" s="86"/>
      <c r="H850" s="73"/>
    </row>
    <row r="851" spans="5:8" ht="12.75">
      <c r="E851" s="65"/>
      <c r="F851" s="65"/>
      <c r="G851" s="86"/>
      <c r="H851" s="73"/>
    </row>
    <row r="852" spans="5:8" ht="12.75">
      <c r="E852" s="65"/>
      <c r="F852" s="65"/>
      <c r="G852" s="86"/>
      <c r="H852" s="73"/>
    </row>
    <row r="853" spans="5:8" ht="12.75">
      <c r="E853" s="65"/>
      <c r="F853" s="65"/>
      <c r="G853" s="86"/>
      <c r="H853" s="73"/>
    </row>
    <row r="854" spans="5:8" ht="12.75">
      <c r="E854" s="65"/>
      <c r="F854" s="65"/>
      <c r="G854" s="86"/>
      <c r="H854" s="73"/>
    </row>
    <row r="855" spans="5:8" ht="12.75">
      <c r="E855" s="65"/>
      <c r="F855" s="65"/>
      <c r="G855" s="86"/>
      <c r="H855" s="73"/>
    </row>
    <row r="856" spans="5:8" ht="12.75">
      <c r="E856" s="65"/>
      <c r="F856" s="65"/>
      <c r="G856" s="86"/>
      <c r="H856" s="73"/>
    </row>
    <row r="857" spans="5:8" ht="12.75">
      <c r="E857" s="65"/>
      <c r="F857" s="65"/>
      <c r="G857" s="86"/>
      <c r="H857" s="73"/>
    </row>
    <row r="858" spans="5:8" ht="12.75">
      <c r="E858" s="65"/>
      <c r="F858" s="65"/>
      <c r="G858" s="86"/>
      <c r="H858" s="73"/>
    </row>
    <row r="859" spans="5:8" ht="12.75">
      <c r="E859" s="65"/>
      <c r="F859" s="65"/>
      <c r="G859" s="86"/>
      <c r="H859" s="73"/>
    </row>
    <row r="860" spans="5:8" ht="12.75">
      <c r="E860" s="65"/>
      <c r="F860" s="65"/>
      <c r="G860" s="86"/>
      <c r="H860" s="73"/>
    </row>
    <row r="861" spans="5:8" ht="12.75">
      <c r="E861" s="65"/>
      <c r="F861" s="65"/>
      <c r="G861" s="86"/>
      <c r="H861" s="73"/>
    </row>
    <row r="862" spans="5:8" ht="12.75">
      <c r="E862" s="65"/>
      <c r="F862" s="65"/>
      <c r="G862" s="86"/>
      <c r="H862" s="73"/>
    </row>
    <row r="863" spans="5:8" ht="12.75">
      <c r="E863" s="65"/>
      <c r="F863" s="65"/>
      <c r="G863" s="86"/>
      <c r="H863" s="73"/>
    </row>
    <row r="864" spans="5:8" ht="12.75">
      <c r="E864" s="65"/>
      <c r="F864" s="65"/>
      <c r="G864" s="86"/>
      <c r="H864" s="73"/>
    </row>
    <row r="865" spans="5:8" ht="12.75">
      <c r="E865" s="65"/>
      <c r="F865" s="65"/>
      <c r="G865" s="86"/>
      <c r="H865" s="73"/>
    </row>
    <row r="866" spans="5:8" ht="12.75">
      <c r="E866" s="65"/>
      <c r="F866" s="65"/>
      <c r="G866" s="86"/>
      <c r="H866" s="73"/>
    </row>
    <row r="867" spans="5:8" ht="12.75">
      <c r="E867" s="65"/>
      <c r="F867" s="65"/>
      <c r="G867" s="86"/>
      <c r="H867" s="73"/>
    </row>
    <row r="868" spans="5:8" ht="12.75">
      <c r="E868" s="65"/>
      <c r="F868" s="65"/>
      <c r="G868" s="86"/>
      <c r="H868" s="73"/>
    </row>
    <row r="869" spans="5:8" ht="12.75">
      <c r="E869" s="65"/>
      <c r="F869" s="65"/>
      <c r="G869" s="86"/>
      <c r="H869" s="73"/>
    </row>
    <row r="870" spans="5:8" ht="12.75">
      <c r="E870" s="65"/>
      <c r="F870" s="65"/>
      <c r="G870" s="86"/>
      <c r="H870" s="73"/>
    </row>
    <row r="871" spans="5:8" ht="12.75">
      <c r="E871" s="65"/>
      <c r="F871" s="65"/>
      <c r="G871" s="86"/>
      <c r="H871" s="73"/>
    </row>
    <row r="872" spans="5:8" ht="12.75">
      <c r="E872" s="65"/>
      <c r="F872" s="65"/>
      <c r="G872" s="86"/>
      <c r="H872" s="73"/>
    </row>
    <row r="873" spans="5:8" ht="12.75">
      <c r="E873" s="65"/>
      <c r="F873" s="65"/>
      <c r="G873" s="86"/>
      <c r="H873" s="73"/>
    </row>
    <row r="874" spans="5:8" ht="12.75">
      <c r="E874" s="65"/>
      <c r="F874" s="65"/>
      <c r="G874" s="86"/>
      <c r="H874" s="73"/>
    </row>
    <row r="875" spans="5:8" ht="12.75">
      <c r="E875" s="65"/>
      <c r="F875" s="65"/>
      <c r="G875" s="86"/>
      <c r="H875" s="73"/>
    </row>
    <row r="876" spans="5:8" ht="12.75">
      <c r="E876" s="65"/>
      <c r="F876" s="65"/>
      <c r="G876" s="86"/>
      <c r="H876" s="73"/>
    </row>
    <row r="877" spans="5:8" ht="12.75">
      <c r="E877" s="65"/>
      <c r="F877" s="65"/>
      <c r="G877" s="86"/>
      <c r="H877" s="73"/>
    </row>
    <row r="878" spans="5:8" ht="12.75">
      <c r="E878" s="65"/>
      <c r="F878" s="65"/>
      <c r="G878" s="86"/>
      <c r="H878" s="73"/>
    </row>
    <row r="879" spans="5:8" ht="12.75">
      <c r="E879" s="65"/>
      <c r="F879" s="65"/>
      <c r="G879" s="86"/>
      <c r="H879" s="73"/>
    </row>
    <row r="880" spans="5:8" ht="12.75">
      <c r="E880" s="65"/>
      <c r="F880" s="65"/>
      <c r="G880" s="86"/>
      <c r="H880" s="73"/>
    </row>
    <row r="881" spans="5:8" ht="12.75">
      <c r="E881" s="65"/>
      <c r="F881" s="65"/>
      <c r="G881" s="86"/>
      <c r="H881" s="73"/>
    </row>
    <row r="882" spans="5:8" ht="12.75">
      <c r="E882" s="65"/>
      <c r="F882" s="65"/>
      <c r="G882" s="86"/>
      <c r="H882" s="73"/>
    </row>
    <row r="883" spans="5:8" ht="12.75">
      <c r="E883" s="65"/>
      <c r="F883" s="65"/>
      <c r="G883" s="86"/>
      <c r="H883" s="73"/>
    </row>
    <row r="884" spans="5:8" ht="12.75">
      <c r="E884" s="65"/>
      <c r="F884" s="65"/>
      <c r="G884" s="86"/>
      <c r="H884" s="73"/>
    </row>
    <row r="885" spans="5:8" ht="12.75">
      <c r="E885" s="65"/>
      <c r="F885" s="65"/>
      <c r="G885" s="86"/>
      <c r="H885" s="73"/>
    </row>
    <row r="886" spans="5:8" ht="12.75">
      <c r="E886" s="65"/>
      <c r="F886" s="65"/>
      <c r="G886" s="86"/>
      <c r="H886" s="73"/>
    </row>
    <row r="887" spans="5:8" ht="12.75">
      <c r="E887" s="65"/>
      <c r="F887" s="65"/>
      <c r="G887" s="86"/>
      <c r="H887" s="73"/>
    </row>
    <row r="888" spans="5:8" ht="12.75">
      <c r="E888" s="65"/>
      <c r="F888" s="65"/>
      <c r="G888" s="86"/>
      <c r="H888" s="73"/>
    </row>
    <row r="889" spans="5:8" ht="12.75">
      <c r="E889" s="65"/>
      <c r="F889" s="65"/>
      <c r="G889" s="86"/>
      <c r="H889" s="73"/>
    </row>
    <row r="890" spans="5:8" ht="12.75">
      <c r="E890" s="65"/>
      <c r="F890" s="65"/>
      <c r="G890" s="86"/>
      <c r="H890" s="73"/>
    </row>
    <row r="891" spans="5:8" ht="12.75">
      <c r="E891" s="65"/>
      <c r="F891" s="65"/>
      <c r="G891" s="86"/>
      <c r="H891" s="73"/>
    </row>
    <row r="892" spans="5:8" ht="12.75">
      <c r="E892" s="65"/>
      <c r="F892" s="65"/>
      <c r="G892" s="86"/>
      <c r="H892" s="73"/>
    </row>
    <row r="893" spans="5:8" ht="12.75">
      <c r="E893" s="65"/>
      <c r="F893" s="65"/>
      <c r="G893" s="86"/>
      <c r="H893" s="73"/>
    </row>
    <row r="894" spans="5:8" ht="12.75">
      <c r="E894" s="65"/>
      <c r="F894" s="65"/>
      <c r="G894" s="86"/>
      <c r="H894" s="73"/>
    </row>
    <row r="895" spans="5:8" ht="12.75">
      <c r="E895" s="65"/>
      <c r="F895" s="65"/>
      <c r="G895" s="86"/>
      <c r="H895" s="73"/>
    </row>
    <row r="896" spans="5:8" ht="12.75">
      <c r="E896" s="65"/>
      <c r="F896" s="65"/>
      <c r="G896" s="86"/>
      <c r="H896" s="73"/>
    </row>
    <row r="897" spans="5:8" ht="12.75">
      <c r="E897" s="65"/>
      <c r="F897" s="65"/>
      <c r="G897" s="86"/>
      <c r="H897" s="73"/>
    </row>
    <row r="898" spans="5:8" ht="12.75">
      <c r="E898" s="65"/>
      <c r="F898" s="65"/>
      <c r="G898" s="86"/>
      <c r="H898" s="73"/>
    </row>
    <row r="899" spans="5:8" ht="12.75">
      <c r="E899" s="65"/>
      <c r="F899" s="65"/>
      <c r="G899" s="86"/>
      <c r="H899" s="73"/>
    </row>
    <row r="900" spans="5:8" ht="12.75">
      <c r="E900" s="65"/>
      <c r="F900" s="65"/>
      <c r="G900" s="86"/>
      <c r="H900" s="73"/>
    </row>
    <row r="901" spans="5:8" ht="12.75">
      <c r="E901" s="65"/>
      <c r="F901" s="65"/>
      <c r="G901" s="86"/>
      <c r="H901" s="73"/>
    </row>
    <row r="902" spans="5:8" ht="12.75">
      <c r="E902" s="65"/>
      <c r="F902" s="65"/>
      <c r="G902" s="86"/>
      <c r="H902" s="73"/>
    </row>
    <row r="903" spans="5:8" ht="12.75">
      <c r="E903" s="65"/>
      <c r="F903" s="65"/>
      <c r="G903" s="86"/>
      <c r="H903" s="73"/>
    </row>
    <row r="904" spans="5:8" ht="12.75">
      <c r="E904" s="65"/>
      <c r="F904" s="65"/>
      <c r="G904" s="86"/>
      <c r="H904" s="73"/>
    </row>
    <row r="905" spans="5:8" ht="12.75">
      <c r="E905" s="65"/>
      <c r="F905" s="65"/>
      <c r="G905" s="86"/>
      <c r="H905" s="73"/>
    </row>
    <row r="906" spans="5:8" ht="12.75">
      <c r="E906" s="65"/>
      <c r="F906" s="65"/>
      <c r="G906" s="86"/>
      <c r="H906" s="73"/>
    </row>
    <row r="907" spans="5:8" ht="12.75">
      <c r="E907" s="65"/>
      <c r="F907" s="65"/>
      <c r="G907" s="86"/>
      <c r="H907" s="73"/>
    </row>
    <row r="908" spans="5:8" ht="12.75">
      <c r="E908" s="65"/>
      <c r="F908" s="65"/>
      <c r="G908" s="86"/>
      <c r="H908" s="73"/>
    </row>
    <row r="909" spans="5:8" ht="12.75">
      <c r="E909" s="65"/>
      <c r="F909" s="65"/>
      <c r="G909" s="86"/>
      <c r="H909" s="73"/>
    </row>
    <row r="910" spans="5:8" ht="12.75">
      <c r="E910" s="65"/>
      <c r="F910" s="65"/>
      <c r="G910" s="86"/>
      <c r="H910" s="73"/>
    </row>
    <row r="911" spans="5:8" ht="12.75">
      <c r="E911" s="65"/>
      <c r="F911" s="65"/>
      <c r="G911" s="86"/>
      <c r="H911" s="73"/>
    </row>
    <row r="912" spans="5:8" ht="12.75">
      <c r="E912" s="65"/>
      <c r="F912" s="65"/>
      <c r="G912" s="86"/>
      <c r="H912" s="73"/>
    </row>
    <row r="913" spans="5:8" ht="12.75">
      <c r="E913" s="65"/>
      <c r="F913" s="65"/>
      <c r="G913" s="86"/>
      <c r="H913" s="73"/>
    </row>
    <row r="914" spans="5:8" ht="12.75">
      <c r="E914" s="65"/>
      <c r="F914" s="65"/>
      <c r="G914" s="86"/>
      <c r="H914" s="73"/>
    </row>
    <row r="915" spans="5:8" ht="12.75">
      <c r="E915" s="65"/>
      <c r="F915" s="65"/>
      <c r="G915" s="86"/>
      <c r="H915" s="73"/>
    </row>
    <row r="916" spans="5:8" ht="12.75">
      <c r="E916" s="65"/>
      <c r="F916" s="65"/>
      <c r="G916" s="86"/>
      <c r="H916" s="73"/>
    </row>
    <row r="917" spans="5:8" ht="12.75">
      <c r="E917" s="65"/>
      <c r="F917" s="65"/>
      <c r="G917" s="86"/>
      <c r="H917" s="73"/>
    </row>
    <row r="918" spans="5:8" ht="12.75">
      <c r="E918" s="65"/>
      <c r="F918" s="65"/>
      <c r="G918" s="86"/>
      <c r="H918" s="73"/>
    </row>
    <row r="919" spans="5:8" ht="12.75">
      <c r="E919" s="65"/>
      <c r="F919" s="65"/>
      <c r="G919" s="86"/>
      <c r="H919" s="73"/>
    </row>
    <row r="920" spans="5:8" ht="12.75">
      <c r="E920" s="65"/>
      <c r="F920" s="65"/>
      <c r="G920" s="86"/>
      <c r="H920" s="73"/>
    </row>
    <row r="921" spans="5:8" ht="12.75">
      <c r="E921" s="65"/>
      <c r="F921" s="65"/>
      <c r="G921" s="86"/>
      <c r="H921" s="73"/>
    </row>
    <row r="922" spans="5:8" ht="12.75">
      <c r="E922" s="65"/>
      <c r="F922" s="65"/>
      <c r="G922" s="86"/>
      <c r="H922" s="73"/>
    </row>
    <row r="923" spans="5:8" ht="12.75">
      <c r="E923" s="65"/>
      <c r="F923" s="65"/>
      <c r="G923" s="86"/>
      <c r="H923" s="73"/>
    </row>
    <row r="924" spans="5:8" ht="12.75">
      <c r="E924" s="65"/>
      <c r="F924" s="65"/>
      <c r="G924" s="86"/>
      <c r="H924" s="73"/>
    </row>
    <row r="925" spans="5:8" ht="12.75">
      <c r="E925" s="65"/>
      <c r="F925" s="65"/>
      <c r="G925" s="86"/>
      <c r="H925" s="73"/>
    </row>
    <row r="926" spans="5:8" ht="12.75">
      <c r="E926" s="65"/>
      <c r="F926" s="65"/>
      <c r="G926" s="86"/>
      <c r="H926" s="73"/>
    </row>
    <row r="927" spans="5:8" ht="12.75">
      <c r="E927" s="65"/>
      <c r="F927" s="65"/>
      <c r="G927" s="86"/>
      <c r="H927" s="73"/>
    </row>
    <row r="928" spans="5:8" ht="12.75">
      <c r="E928" s="65"/>
      <c r="F928" s="65"/>
      <c r="G928" s="86"/>
      <c r="H928" s="73"/>
    </row>
    <row r="929" spans="5:8" ht="12.75">
      <c r="E929" s="65"/>
      <c r="F929" s="65"/>
      <c r="G929" s="86"/>
      <c r="H929" s="73"/>
    </row>
    <row r="930" spans="5:8" ht="12.75">
      <c r="E930" s="65"/>
      <c r="F930" s="65"/>
      <c r="G930" s="86"/>
      <c r="H930" s="73"/>
    </row>
    <row r="931" spans="5:8" ht="12.75">
      <c r="E931" s="65"/>
      <c r="F931" s="65"/>
      <c r="G931" s="86"/>
      <c r="H931" s="73"/>
    </row>
    <row r="932" spans="5:8" ht="12.75">
      <c r="E932" s="65"/>
      <c r="F932" s="65"/>
      <c r="G932" s="86"/>
      <c r="H932" s="73"/>
    </row>
    <row r="933" spans="5:8" ht="12.75">
      <c r="E933" s="65"/>
      <c r="F933" s="65"/>
      <c r="G933" s="86"/>
      <c r="H933" s="73"/>
    </row>
    <row r="934" spans="5:8" ht="12.75">
      <c r="E934" s="65"/>
      <c r="F934" s="65"/>
      <c r="G934" s="86"/>
      <c r="H934" s="73"/>
    </row>
    <row r="935" spans="5:8" ht="12.75">
      <c r="E935" s="65"/>
      <c r="F935" s="65"/>
      <c r="G935" s="86"/>
      <c r="H935" s="73"/>
    </row>
    <row r="936" spans="5:8" ht="12.75">
      <c r="E936" s="65"/>
      <c r="F936" s="65"/>
      <c r="G936" s="86"/>
      <c r="H936" s="73"/>
    </row>
    <row r="937" spans="5:8" ht="12.75">
      <c r="E937" s="65"/>
      <c r="F937" s="65"/>
      <c r="G937" s="86"/>
      <c r="H937" s="73"/>
    </row>
    <row r="938" spans="5:8" ht="12.75">
      <c r="E938" s="65"/>
      <c r="F938" s="65"/>
      <c r="G938" s="86"/>
      <c r="H938" s="73"/>
    </row>
    <row r="939" spans="5:8" ht="12.75">
      <c r="E939" s="65"/>
      <c r="F939" s="65"/>
      <c r="G939" s="86"/>
      <c r="H939" s="73"/>
    </row>
    <row r="940" spans="5:8" ht="12.75">
      <c r="E940" s="65"/>
      <c r="F940" s="65"/>
      <c r="G940" s="86"/>
      <c r="H940" s="73"/>
    </row>
    <row r="941" spans="5:8" ht="12.75">
      <c r="E941" s="65"/>
      <c r="F941" s="65"/>
      <c r="G941" s="86"/>
      <c r="H941" s="73"/>
    </row>
    <row r="942" spans="5:8" ht="12.75">
      <c r="E942" s="65"/>
      <c r="F942" s="65"/>
      <c r="G942" s="86"/>
      <c r="H942" s="73"/>
    </row>
    <row r="943" spans="5:8" ht="12.75">
      <c r="E943" s="65"/>
      <c r="F943" s="65"/>
      <c r="G943" s="86"/>
      <c r="H943" s="73"/>
    </row>
    <row r="944" spans="5:8" ht="12.75">
      <c r="E944" s="65"/>
      <c r="F944" s="65"/>
      <c r="G944" s="86"/>
      <c r="H944" s="73"/>
    </row>
    <row r="945" spans="5:8" ht="12.75">
      <c r="E945" s="65"/>
      <c r="F945" s="65"/>
      <c r="G945" s="86"/>
      <c r="H945" s="73"/>
    </row>
    <row r="946" spans="5:8" ht="12.75">
      <c r="E946" s="65"/>
      <c r="F946" s="65"/>
      <c r="G946" s="86"/>
      <c r="H946" s="73"/>
    </row>
    <row r="947" spans="5:8" ht="12.75">
      <c r="E947" s="65"/>
      <c r="F947" s="65"/>
      <c r="G947" s="86"/>
      <c r="H947" s="73"/>
    </row>
    <row r="948" spans="5:8" ht="12.75">
      <c r="E948" s="65"/>
      <c r="F948" s="65"/>
      <c r="G948" s="86"/>
      <c r="H948" s="73"/>
    </row>
    <row r="949" spans="5:8" ht="12.75">
      <c r="E949" s="65"/>
      <c r="F949" s="65"/>
      <c r="G949" s="86"/>
      <c r="H949" s="73"/>
    </row>
    <row r="950" spans="5:8" ht="12.75">
      <c r="E950" s="65"/>
      <c r="F950" s="65"/>
      <c r="G950" s="86"/>
      <c r="H950" s="73"/>
    </row>
    <row r="951" spans="5:8" ht="12.75">
      <c r="E951" s="65"/>
      <c r="F951" s="65"/>
      <c r="G951" s="86"/>
      <c r="H951" s="73"/>
    </row>
    <row r="952" spans="5:8" ht="12.75">
      <c r="E952" s="65"/>
      <c r="F952" s="65"/>
      <c r="G952" s="86"/>
      <c r="H952" s="73"/>
    </row>
    <row r="953" spans="5:8" ht="12.75">
      <c r="E953" s="65"/>
      <c r="F953" s="65"/>
      <c r="G953" s="86"/>
      <c r="H953" s="73"/>
    </row>
    <row r="954" spans="5:8" ht="12.75">
      <c r="E954" s="65"/>
      <c r="F954" s="65"/>
      <c r="G954" s="86"/>
      <c r="H954" s="73"/>
    </row>
    <row r="955" spans="5:8" ht="12.75">
      <c r="E955" s="65"/>
      <c r="F955" s="65"/>
      <c r="G955" s="86"/>
      <c r="H955" s="73"/>
    </row>
    <row r="956" spans="5:8" ht="12.75">
      <c r="E956" s="65"/>
      <c r="F956" s="65"/>
      <c r="G956" s="86"/>
      <c r="H956" s="73"/>
    </row>
    <row r="957" spans="5:8" ht="12.75">
      <c r="E957" s="65"/>
      <c r="F957" s="65"/>
      <c r="G957" s="86"/>
      <c r="H957" s="73"/>
    </row>
    <row r="958" spans="5:8" ht="12.75">
      <c r="E958" s="65"/>
      <c r="F958" s="65"/>
      <c r="G958" s="86"/>
      <c r="H958" s="73"/>
    </row>
    <row r="959" spans="5:8" ht="12.75">
      <c r="E959" s="65"/>
      <c r="F959" s="65"/>
      <c r="G959" s="86"/>
      <c r="H959" s="73"/>
    </row>
    <row r="960" spans="5:8" ht="12.75">
      <c r="E960" s="65"/>
      <c r="F960" s="65"/>
      <c r="G960" s="86"/>
      <c r="H960" s="73"/>
    </row>
    <row r="961" spans="5:8" ht="12.75">
      <c r="E961" s="65"/>
      <c r="F961" s="65"/>
      <c r="G961" s="86"/>
      <c r="H961" s="73"/>
    </row>
    <row r="962" spans="5:8" ht="12.75">
      <c r="E962" s="65"/>
      <c r="F962" s="65"/>
      <c r="G962" s="86"/>
      <c r="H962" s="73"/>
    </row>
    <row r="963" spans="5:8" ht="12.75">
      <c r="E963" s="65"/>
      <c r="F963" s="65"/>
      <c r="G963" s="86"/>
      <c r="H963" s="73"/>
    </row>
    <row r="964" spans="5:8" ht="12.75">
      <c r="E964" s="65"/>
      <c r="F964" s="65"/>
      <c r="G964" s="86"/>
      <c r="H964" s="73"/>
    </row>
    <row r="965" spans="5:8" ht="12.75">
      <c r="E965" s="65"/>
      <c r="F965" s="65"/>
      <c r="G965" s="86"/>
      <c r="H965" s="73"/>
    </row>
    <row r="966" spans="5:8" ht="12.75">
      <c r="E966" s="65"/>
      <c r="F966" s="65"/>
      <c r="G966" s="86"/>
      <c r="H966" s="73"/>
    </row>
    <row r="967" spans="5:8" ht="12.75">
      <c r="E967" s="65"/>
      <c r="F967" s="65"/>
      <c r="G967" s="86"/>
      <c r="H967" s="73"/>
    </row>
    <row r="968" spans="5:8" ht="12.75">
      <c r="E968" s="65"/>
      <c r="F968" s="65"/>
      <c r="G968" s="86"/>
      <c r="H968" s="73"/>
    </row>
    <row r="969" spans="5:8" ht="12.75">
      <c r="E969" s="65"/>
      <c r="F969" s="65"/>
      <c r="G969" s="86"/>
      <c r="H969" s="73"/>
    </row>
    <row r="970" spans="5:8" ht="12.75">
      <c r="E970" s="65"/>
      <c r="F970" s="65"/>
      <c r="G970" s="86"/>
      <c r="H970" s="73"/>
    </row>
    <row r="971" spans="5:8" ht="12.75">
      <c r="E971" s="65"/>
      <c r="F971" s="65"/>
      <c r="G971" s="86"/>
      <c r="H971" s="73"/>
    </row>
    <row r="972" spans="5:8" ht="12.75">
      <c r="E972" s="65"/>
      <c r="F972" s="65"/>
      <c r="G972" s="86"/>
      <c r="H972" s="73"/>
    </row>
    <row r="973" spans="5:8" ht="12.75">
      <c r="E973" s="65"/>
      <c r="F973" s="65"/>
      <c r="G973" s="86"/>
      <c r="H973" s="73"/>
    </row>
    <row r="974" spans="5:8" ht="12.75">
      <c r="E974" s="65"/>
      <c r="F974" s="65"/>
      <c r="G974" s="86"/>
      <c r="H974" s="73"/>
    </row>
    <row r="975" spans="5:8" ht="12.75">
      <c r="E975" s="65"/>
      <c r="F975" s="65"/>
      <c r="G975" s="86"/>
      <c r="H975" s="73"/>
    </row>
    <row r="976" spans="5:8" ht="12.75">
      <c r="E976" s="65"/>
      <c r="F976" s="65"/>
      <c r="G976" s="86"/>
      <c r="H976" s="73"/>
    </row>
    <row r="977" spans="5:8" ht="12.75">
      <c r="E977" s="65"/>
      <c r="F977" s="65"/>
      <c r="G977" s="86"/>
      <c r="H977" s="73"/>
    </row>
    <row r="978" spans="5:8" ht="12.75">
      <c r="E978" s="65"/>
      <c r="F978" s="65"/>
      <c r="G978" s="86"/>
      <c r="H978" s="73"/>
    </row>
    <row r="979" spans="5:8" ht="12.75">
      <c r="E979" s="65"/>
      <c r="F979" s="65"/>
      <c r="G979" s="86"/>
      <c r="H979" s="73"/>
    </row>
    <row r="980" spans="5:8" ht="12.75">
      <c r="E980" s="65"/>
      <c r="F980" s="65"/>
      <c r="G980" s="86"/>
      <c r="H980" s="73"/>
    </row>
    <row r="981" spans="5:8" ht="12.75">
      <c r="E981" s="65"/>
      <c r="F981" s="65"/>
      <c r="G981" s="86"/>
      <c r="H981" s="73"/>
    </row>
    <row r="982" spans="5:8" ht="12.75">
      <c r="E982" s="65"/>
      <c r="F982" s="65"/>
      <c r="G982" s="86"/>
      <c r="H982" s="73"/>
    </row>
    <row r="983" spans="5:8" ht="12.75">
      <c r="E983" s="65"/>
      <c r="F983" s="65"/>
      <c r="G983" s="86"/>
      <c r="H983" s="73"/>
    </row>
    <row r="984" spans="5:8" ht="12.75">
      <c r="E984" s="65"/>
      <c r="F984" s="65"/>
      <c r="G984" s="86"/>
      <c r="H984" s="73"/>
    </row>
    <row r="985" spans="5:8" ht="12.75">
      <c r="E985" s="65"/>
      <c r="F985" s="65"/>
      <c r="G985" s="86"/>
      <c r="H985" s="73"/>
    </row>
    <row r="986" spans="5:8" ht="12.75">
      <c r="E986" s="65"/>
      <c r="F986" s="65"/>
      <c r="G986" s="86"/>
      <c r="H986" s="73"/>
    </row>
    <row r="987" spans="5:8" ht="12.75">
      <c r="E987" s="65"/>
      <c r="F987" s="65"/>
      <c r="G987" s="86"/>
      <c r="H987" s="73"/>
    </row>
    <row r="988" spans="5:8" ht="12.75">
      <c r="E988" s="65"/>
      <c r="F988" s="65"/>
      <c r="G988" s="86"/>
      <c r="H988" s="73"/>
    </row>
    <row r="989" spans="5:8" ht="12.75">
      <c r="E989" s="65"/>
      <c r="F989" s="65"/>
      <c r="G989" s="86"/>
      <c r="H989" s="73"/>
    </row>
    <row r="990" spans="5:8" ht="12.75">
      <c r="E990" s="65"/>
      <c r="F990" s="65"/>
      <c r="G990" s="86"/>
      <c r="H990" s="73"/>
    </row>
    <row r="991" spans="5:8" ht="12.75">
      <c r="E991" s="65"/>
      <c r="F991" s="65"/>
      <c r="G991" s="86"/>
      <c r="H991" s="73"/>
    </row>
    <row r="992" spans="5:8" ht="12.75">
      <c r="E992" s="65"/>
      <c r="F992" s="65"/>
      <c r="G992" s="86"/>
      <c r="H992" s="73"/>
    </row>
    <row r="993" spans="5:8" ht="12.75">
      <c r="E993" s="65"/>
      <c r="F993" s="65"/>
      <c r="G993" s="86"/>
      <c r="H993" s="73"/>
    </row>
    <row r="994" spans="5:8" ht="12.75">
      <c r="E994" s="65"/>
      <c r="F994" s="65"/>
      <c r="G994" s="86"/>
      <c r="H994" s="73"/>
    </row>
    <row r="995" spans="5:8" ht="12.75">
      <c r="E995" s="65"/>
      <c r="F995" s="65"/>
      <c r="G995" s="86"/>
      <c r="H995" s="73"/>
    </row>
    <row r="996" spans="5:8" ht="12.75">
      <c r="E996" s="65"/>
      <c r="F996" s="65"/>
      <c r="G996" s="86"/>
      <c r="H996" s="73"/>
    </row>
    <row r="997" spans="5:8" ht="12.75">
      <c r="E997" s="65"/>
      <c r="F997" s="65"/>
      <c r="G997" s="86"/>
      <c r="H997" s="73"/>
    </row>
    <row r="998" spans="5:8" ht="12.75">
      <c r="E998" s="65"/>
      <c r="F998" s="65"/>
      <c r="G998" s="86"/>
      <c r="H998" s="73"/>
    </row>
    <row r="999" spans="5:8" ht="12.75">
      <c r="E999" s="65"/>
      <c r="F999" s="65"/>
      <c r="G999" s="86"/>
      <c r="H999" s="73"/>
    </row>
    <row r="1000" spans="5:8" ht="12.75">
      <c r="E1000" s="65"/>
      <c r="F1000" s="65"/>
      <c r="G1000" s="86"/>
      <c r="H1000" s="73"/>
    </row>
    <row r="1001" spans="5:8" ht="12.75">
      <c r="E1001" s="65"/>
      <c r="F1001" s="65"/>
      <c r="G1001" s="86"/>
      <c r="H1001" s="73"/>
    </row>
    <row r="1002" spans="5:8" ht="12.75">
      <c r="E1002" s="65"/>
      <c r="F1002" s="65"/>
      <c r="G1002" s="86"/>
      <c r="H1002" s="73"/>
    </row>
    <row r="1003" spans="5:8" ht="12.75">
      <c r="E1003" s="65"/>
      <c r="F1003" s="65"/>
      <c r="G1003" s="86"/>
      <c r="H1003" s="73"/>
    </row>
    <row r="1004" spans="5:8" ht="12.75">
      <c r="E1004" s="65"/>
      <c r="F1004" s="65"/>
      <c r="G1004" s="86"/>
      <c r="H1004" s="73"/>
    </row>
    <row r="1005" spans="5:8" ht="12.75">
      <c r="E1005" s="65"/>
      <c r="F1005" s="65"/>
      <c r="G1005" s="86"/>
      <c r="H1005" s="73"/>
    </row>
    <row r="1006" spans="5:8" ht="12.75">
      <c r="E1006" s="65"/>
      <c r="F1006" s="65"/>
      <c r="G1006" s="86"/>
      <c r="H1006" s="73"/>
    </row>
    <row r="1007" spans="5:8" ht="12.75">
      <c r="E1007" s="65"/>
      <c r="F1007" s="65"/>
      <c r="G1007" s="86"/>
      <c r="H1007" s="73"/>
    </row>
    <row r="1008" spans="5:8" ht="12.75">
      <c r="E1008" s="65"/>
      <c r="F1008" s="65"/>
      <c r="G1008" s="86"/>
      <c r="H1008" s="73"/>
    </row>
    <row r="1009" spans="5:8" ht="12.75">
      <c r="E1009" s="65"/>
      <c r="F1009" s="65"/>
      <c r="G1009" s="86"/>
      <c r="H1009" s="73"/>
    </row>
    <row r="1010" spans="5:8" ht="12.75">
      <c r="E1010" s="65"/>
      <c r="F1010" s="65"/>
      <c r="G1010" s="86"/>
      <c r="H1010" s="73"/>
    </row>
    <row r="1011" spans="5:8" ht="12.75">
      <c r="E1011" s="65"/>
      <c r="F1011" s="65"/>
      <c r="G1011" s="86"/>
      <c r="H1011" s="73"/>
    </row>
    <row r="1012" spans="5:8" ht="12.75">
      <c r="E1012" s="65"/>
      <c r="F1012" s="65"/>
      <c r="G1012" s="86"/>
      <c r="H1012" s="73"/>
    </row>
    <row r="1013" spans="5:8" ht="12.75">
      <c r="E1013" s="65"/>
      <c r="F1013" s="65"/>
      <c r="G1013" s="86"/>
      <c r="H1013" s="73"/>
    </row>
    <row r="1014" spans="5:8" ht="12.75">
      <c r="E1014" s="65"/>
      <c r="F1014" s="65"/>
      <c r="G1014" s="86"/>
      <c r="H1014" s="73"/>
    </row>
    <row r="1015" spans="5:8" ht="12.75">
      <c r="E1015" s="65"/>
      <c r="F1015" s="65"/>
      <c r="G1015" s="86"/>
      <c r="H1015" s="73"/>
    </row>
    <row r="1016" spans="5:8" ht="12.75">
      <c r="E1016" s="65"/>
      <c r="F1016" s="65"/>
      <c r="G1016" s="86"/>
      <c r="H1016" s="73"/>
    </row>
    <row r="1017" spans="5:8" ht="12.75">
      <c r="E1017" s="65"/>
      <c r="F1017" s="65"/>
      <c r="G1017" s="86"/>
      <c r="H1017" s="73"/>
    </row>
    <row r="1018" spans="5:8" ht="12.75">
      <c r="E1018" s="65"/>
      <c r="F1018" s="65"/>
      <c r="G1018" s="86"/>
      <c r="H1018" s="73"/>
    </row>
    <row r="1019" spans="5:8" ht="12.75">
      <c r="E1019" s="65"/>
      <c r="F1019" s="65"/>
      <c r="G1019" s="86"/>
      <c r="H1019" s="73"/>
    </row>
    <row r="1020" spans="5:8" ht="12.75">
      <c r="E1020" s="65"/>
      <c r="F1020" s="65"/>
      <c r="G1020" s="86"/>
      <c r="H1020" s="73"/>
    </row>
    <row r="1021" spans="5:8" ht="12.75">
      <c r="E1021" s="65"/>
      <c r="F1021" s="65"/>
      <c r="G1021" s="86"/>
      <c r="H1021" s="73"/>
    </row>
    <row r="1022" spans="5:8" ht="12.75">
      <c r="E1022" s="65"/>
      <c r="F1022" s="65"/>
      <c r="G1022" s="86"/>
      <c r="H1022" s="73"/>
    </row>
    <row r="1023" spans="5:8" ht="12.75">
      <c r="E1023" s="65"/>
      <c r="F1023" s="65"/>
      <c r="G1023" s="86"/>
      <c r="H1023" s="73"/>
    </row>
    <row r="1024" spans="5:8" ht="12.75">
      <c r="E1024" s="65"/>
      <c r="F1024" s="65"/>
      <c r="G1024" s="86"/>
      <c r="H1024" s="73"/>
    </row>
    <row r="1025" spans="5:8" ht="12.75">
      <c r="E1025" s="65"/>
      <c r="F1025" s="65"/>
      <c r="G1025" s="86"/>
      <c r="H1025" s="73"/>
    </row>
    <row r="1026" spans="5:8" ht="12.75">
      <c r="E1026" s="65"/>
      <c r="F1026" s="65"/>
      <c r="G1026" s="86"/>
      <c r="H1026" s="73"/>
    </row>
    <row r="1027" spans="5:8" ht="12.75">
      <c r="E1027" s="65"/>
      <c r="F1027" s="65"/>
      <c r="G1027" s="86"/>
      <c r="H1027" s="73"/>
    </row>
    <row r="1028" spans="5:8" ht="12.75">
      <c r="E1028" s="65"/>
      <c r="F1028" s="65"/>
      <c r="G1028" s="86"/>
      <c r="H1028" s="73"/>
    </row>
    <row r="1029" spans="5:8" ht="12.75">
      <c r="E1029" s="65"/>
      <c r="F1029" s="65"/>
      <c r="G1029" s="86"/>
      <c r="H1029" s="73"/>
    </row>
    <row r="1030" spans="5:8" ht="12.75">
      <c r="E1030" s="65"/>
      <c r="F1030" s="65"/>
      <c r="G1030" s="86"/>
      <c r="H1030" s="73"/>
    </row>
    <row r="1031" spans="5:8" ht="12.75">
      <c r="E1031" s="65"/>
      <c r="F1031" s="65"/>
      <c r="G1031" s="86"/>
      <c r="H1031" s="73"/>
    </row>
    <row r="1032" spans="5:8" ht="12.75">
      <c r="E1032" s="65"/>
      <c r="F1032" s="65"/>
      <c r="G1032" s="86"/>
      <c r="H1032" s="73"/>
    </row>
    <row r="1033" spans="5:8" ht="12.75">
      <c r="E1033" s="65"/>
      <c r="F1033" s="65"/>
      <c r="G1033" s="86"/>
      <c r="H1033" s="73"/>
    </row>
    <row r="1034" spans="5:8" ht="12.75">
      <c r="E1034" s="65"/>
      <c r="F1034" s="65"/>
      <c r="G1034" s="86"/>
      <c r="H1034" s="73"/>
    </row>
    <row r="1035" spans="5:8" ht="12.75">
      <c r="E1035" s="65"/>
      <c r="F1035" s="65"/>
      <c r="G1035" s="86"/>
      <c r="H1035" s="73"/>
    </row>
    <row r="1036" spans="5:8" ht="12.75">
      <c r="E1036" s="65"/>
      <c r="F1036" s="65"/>
      <c r="G1036" s="86"/>
      <c r="H1036" s="73"/>
    </row>
    <row r="1037" spans="5:8" ht="12.75">
      <c r="E1037" s="65"/>
      <c r="F1037" s="65"/>
      <c r="G1037" s="86"/>
      <c r="H1037" s="73"/>
    </row>
    <row r="1038" spans="5:8" ht="12.75">
      <c r="E1038" s="65"/>
      <c r="F1038" s="65"/>
      <c r="G1038" s="86"/>
      <c r="H1038" s="73"/>
    </row>
    <row r="1039" spans="5:8" ht="12.75">
      <c r="E1039" s="65"/>
      <c r="F1039" s="65"/>
      <c r="G1039" s="86"/>
      <c r="H1039" s="73"/>
    </row>
    <row r="1040" spans="5:8" ht="12.75">
      <c r="E1040" s="65"/>
      <c r="F1040" s="65"/>
      <c r="G1040" s="86"/>
      <c r="H1040" s="73"/>
    </row>
    <row r="1041" spans="5:8" ht="12.75">
      <c r="E1041" s="65"/>
      <c r="F1041" s="65"/>
      <c r="G1041" s="86"/>
      <c r="H1041" s="73"/>
    </row>
    <row r="1042" spans="5:8" ht="12.75">
      <c r="E1042" s="65"/>
      <c r="F1042" s="65"/>
      <c r="G1042" s="86"/>
      <c r="H1042" s="73"/>
    </row>
    <row r="1043" spans="5:8" ht="12.75">
      <c r="E1043" s="65"/>
      <c r="F1043" s="65"/>
      <c r="G1043" s="86"/>
      <c r="H1043" s="73"/>
    </row>
    <row r="1044" spans="5:8" ht="12.75">
      <c r="E1044" s="65"/>
      <c r="F1044" s="65"/>
      <c r="G1044" s="86"/>
      <c r="H1044" s="73"/>
    </row>
    <row r="1045" spans="5:8" ht="12.75">
      <c r="E1045" s="65"/>
      <c r="F1045" s="65"/>
      <c r="G1045" s="86"/>
      <c r="H1045" s="73"/>
    </row>
    <row r="1046" spans="5:8" ht="12.75">
      <c r="E1046" s="65"/>
      <c r="F1046" s="65"/>
      <c r="G1046" s="86"/>
      <c r="H1046" s="73"/>
    </row>
    <row r="1047" spans="5:8" ht="12.75">
      <c r="E1047" s="65"/>
      <c r="F1047" s="65"/>
      <c r="G1047" s="86"/>
      <c r="H1047" s="73"/>
    </row>
    <row r="1048" spans="5:8" ht="12.75">
      <c r="E1048" s="65"/>
      <c r="F1048" s="65"/>
      <c r="G1048" s="86"/>
      <c r="H1048" s="73"/>
    </row>
    <row r="1049" spans="5:8" ht="12.75">
      <c r="E1049" s="65"/>
      <c r="F1049" s="65"/>
      <c r="G1049" s="86"/>
      <c r="H1049" s="73"/>
    </row>
    <row r="1050" spans="5:8" ht="12.75">
      <c r="E1050" s="65"/>
      <c r="F1050" s="65"/>
      <c r="G1050" s="86"/>
      <c r="H1050" s="73"/>
    </row>
    <row r="1051" spans="5:8" ht="12.75">
      <c r="E1051" s="65"/>
      <c r="F1051" s="65"/>
      <c r="G1051" s="86"/>
      <c r="H1051" s="73"/>
    </row>
    <row r="1052" spans="5:8" ht="12.75">
      <c r="E1052" s="65"/>
      <c r="F1052" s="65"/>
      <c r="G1052" s="86"/>
      <c r="H1052" s="73"/>
    </row>
    <row r="1053" spans="5:8" ht="12.75">
      <c r="E1053" s="65"/>
      <c r="F1053" s="65"/>
      <c r="G1053" s="86"/>
      <c r="H1053" s="73"/>
    </row>
    <row r="1054" spans="5:8" ht="12.75">
      <c r="E1054" s="65"/>
      <c r="F1054" s="65"/>
      <c r="G1054" s="86"/>
      <c r="H1054" s="73"/>
    </row>
    <row r="1055" spans="5:8" ht="12.75">
      <c r="E1055" s="65"/>
      <c r="F1055" s="65"/>
      <c r="G1055" s="86"/>
      <c r="H1055" s="73"/>
    </row>
    <row r="1056" spans="5:8" ht="12.75">
      <c r="E1056" s="65"/>
      <c r="F1056" s="65"/>
      <c r="G1056" s="86"/>
      <c r="H1056" s="73"/>
    </row>
    <row r="1057" spans="5:8" ht="12.75">
      <c r="E1057" s="65"/>
      <c r="F1057" s="65"/>
      <c r="G1057" s="86"/>
      <c r="H1057" s="73"/>
    </row>
    <row r="1058" spans="5:8" ht="12.75">
      <c r="E1058" s="65"/>
      <c r="F1058" s="65"/>
      <c r="G1058" s="86"/>
      <c r="H1058" s="73"/>
    </row>
    <row r="1059" spans="5:8" ht="12.75">
      <c r="E1059" s="65"/>
      <c r="F1059" s="65"/>
      <c r="G1059" s="86"/>
      <c r="H1059" s="73"/>
    </row>
    <row r="1060" spans="5:8" ht="12.75">
      <c r="E1060" s="65"/>
      <c r="F1060" s="65"/>
      <c r="G1060" s="86"/>
      <c r="H1060" s="73"/>
    </row>
    <row r="1061" spans="5:8" ht="12.75">
      <c r="E1061" s="65"/>
      <c r="F1061" s="65"/>
      <c r="G1061" s="86"/>
      <c r="H1061" s="73"/>
    </row>
    <row r="1062" spans="5:8" ht="12.75">
      <c r="E1062" s="65"/>
      <c r="F1062" s="65"/>
      <c r="G1062" s="86"/>
      <c r="H1062" s="73"/>
    </row>
    <row r="1063" spans="5:8" ht="12.75">
      <c r="E1063" s="65"/>
      <c r="F1063" s="65"/>
      <c r="G1063" s="86"/>
      <c r="H1063" s="73"/>
    </row>
    <row r="1064" spans="5:8" ht="12.75">
      <c r="E1064" s="65"/>
      <c r="F1064" s="65"/>
      <c r="G1064" s="86"/>
      <c r="H1064" s="73"/>
    </row>
    <row r="1065" spans="5:8" ht="12.75">
      <c r="E1065" s="65"/>
      <c r="F1065" s="65"/>
      <c r="G1065" s="86"/>
      <c r="H1065" s="73"/>
    </row>
    <row r="1066" spans="5:8" ht="12.75">
      <c r="E1066" s="65"/>
      <c r="F1066" s="65"/>
      <c r="G1066" s="86"/>
      <c r="H1066" s="73"/>
    </row>
    <row r="1067" spans="5:8" ht="12.75">
      <c r="E1067" s="65"/>
      <c r="F1067" s="65"/>
      <c r="G1067" s="86"/>
      <c r="H1067" s="73"/>
    </row>
    <row r="1068" spans="5:8" ht="12.75">
      <c r="E1068" s="65"/>
      <c r="F1068" s="65"/>
      <c r="G1068" s="86"/>
      <c r="H1068" s="73"/>
    </row>
    <row r="1069" spans="5:8" ht="12.75">
      <c r="E1069" s="65"/>
      <c r="F1069" s="65"/>
      <c r="G1069" s="86"/>
      <c r="H1069" s="73"/>
    </row>
    <row r="1070" spans="5:8" ht="12.75">
      <c r="E1070" s="65"/>
      <c r="F1070" s="65"/>
      <c r="G1070" s="86"/>
      <c r="H1070" s="73"/>
    </row>
    <row r="1071" spans="5:8" ht="12.75">
      <c r="E1071" s="65"/>
      <c r="F1071" s="65"/>
      <c r="G1071" s="86"/>
      <c r="H1071" s="73"/>
    </row>
    <row r="1072" spans="5:8" ht="12.75">
      <c r="E1072" s="65"/>
      <c r="F1072" s="65"/>
      <c r="G1072" s="86"/>
      <c r="H1072" s="73"/>
    </row>
    <row r="1073" spans="5:8" ht="12.75">
      <c r="E1073" s="65"/>
      <c r="F1073" s="65"/>
      <c r="G1073" s="86"/>
      <c r="H1073" s="73"/>
    </row>
    <row r="1074" spans="5:8" ht="12.75">
      <c r="E1074" s="65"/>
      <c r="F1074" s="65"/>
      <c r="G1074" s="86"/>
      <c r="H1074" s="73"/>
    </row>
    <row r="1075" spans="5:8" ht="12.75">
      <c r="E1075" s="65"/>
      <c r="F1075" s="65"/>
      <c r="G1075" s="86"/>
      <c r="H1075" s="73"/>
    </row>
    <row r="1076" spans="5:8" ht="12.75">
      <c r="E1076" s="65"/>
      <c r="F1076" s="65"/>
      <c r="G1076" s="86"/>
      <c r="H1076" s="73"/>
    </row>
    <row r="1077" spans="5:8" ht="12.75">
      <c r="E1077" s="65"/>
      <c r="F1077" s="65"/>
      <c r="G1077" s="86"/>
      <c r="H1077" s="73"/>
    </row>
    <row r="1078" spans="5:8" ht="12.75">
      <c r="E1078" s="65"/>
      <c r="F1078" s="65"/>
      <c r="G1078" s="86"/>
      <c r="H1078" s="73"/>
    </row>
    <row r="1079" spans="5:8" ht="12.75">
      <c r="E1079" s="65"/>
      <c r="F1079" s="65"/>
      <c r="G1079" s="86"/>
      <c r="H1079" s="73"/>
    </row>
    <row r="1080" spans="5:8" ht="12.75">
      <c r="E1080" s="65"/>
      <c r="F1080" s="65"/>
      <c r="G1080" s="86"/>
      <c r="H1080" s="73"/>
    </row>
    <row r="1081" spans="5:8" ht="12.75">
      <c r="E1081" s="65"/>
      <c r="F1081" s="65"/>
      <c r="G1081" s="86"/>
      <c r="H1081" s="73"/>
    </row>
    <row r="1082" spans="5:8" ht="12.75">
      <c r="E1082" s="65"/>
      <c r="F1082" s="65"/>
      <c r="G1082" s="86"/>
      <c r="H1082" s="73"/>
    </row>
    <row r="1083" spans="5:8" ht="12.75">
      <c r="E1083" s="65"/>
      <c r="F1083" s="65"/>
      <c r="G1083" s="86"/>
      <c r="H1083" s="73"/>
    </row>
    <row r="1084" spans="5:8" ht="12.75">
      <c r="E1084" s="65"/>
      <c r="F1084" s="65"/>
      <c r="G1084" s="86"/>
      <c r="H1084" s="73"/>
    </row>
    <row r="1085" spans="5:8" ht="12.75">
      <c r="E1085" s="65"/>
      <c r="F1085" s="65"/>
      <c r="G1085" s="86"/>
      <c r="H1085" s="73"/>
    </row>
    <row r="1086" spans="5:8" ht="12.75">
      <c r="E1086" s="65"/>
      <c r="F1086" s="65"/>
      <c r="G1086" s="86"/>
      <c r="H1086" s="73"/>
    </row>
    <row r="1087" spans="5:8" ht="12.75">
      <c r="E1087" s="65"/>
      <c r="F1087" s="65"/>
      <c r="G1087" s="86"/>
      <c r="H1087" s="73"/>
    </row>
    <row r="1088" spans="5:8" ht="12.75">
      <c r="E1088" s="65"/>
      <c r="F1088" s="65"/>
      <c r="G1088" s="86"/>
      <c r="H1088" s="73"/>
    </row>
    <row r="1089" spans="5:8" ht="12.75">
      <c r="E1089" s="65"/>
      <c r="F1089" s="65"/>
      <c r="G1089" s="86"/>
      <c r="H1089" s="73"/>
    </row>
    <row r="1090" spans="5:8" ht="12.75">
      <c r="E1090" s="65"/>
      <c r="F1090" s="65"/>
      <c r="G1090" s="86"/>
      <c r="H1090" s="73"/>
    </row>
    <row r="1091" spans="5:8" ht="12.75">
      <c r="E1091" s="65"/>
      <c r="F1091" s="65"/>
      <c r="G1091" s="86"/>
      <c r="H1091" s="73"/>
    </row>
    <row r="1092" spans="5:8" ht="12.75">
      <c r="E1092" s="65"/>
      <c r="F1092" s="65"/>
      <c r="G1092" s="86"/>
      <c r="H1092" s="73"/>
    </row>
    <row r="1093" spans="5:8" ht="12.75">
      <c r="E1093" s="65"/>
      <c r="F1093" s="65"/>
      <c r="G1093" s="86"/>
      <c r="H1093" s="73"/>
    </row>
    <row r="1094" spans="5:8" ht="12.75">
      <c r="E1094" s="65"/>
      <c r="F1094" s="65"/>
      <c r="G1094" s="86"/>
      <c r="H1094" s="73"/>
    </row>
    <row r="1095" spans="5:8" ht="12.75">
      <c r="E1095" s="65"/>
      <c r="F1095" s="65"/>
      <c r="G1095" s="86"/>
      <c r="H1095" s="73"/>
    </row>
    <row r="1096" spans="5:8" ht="12.75">
      <c r="E1096" s="65"/>
      <c r="F1096" s="65"/>
      <c r="G1096" s="86"/>
      <c r="H1096" s="73"/>
    </row>
    <row r="1097" spans="5:8" ht="12.75">
      <c r="E1097" s="65"/>
      <c r="F1097" s="65"/>
      <c r="G1097" s="86"/>
      <c r="H1097" s="73"/>
    </row>
    <row r="1098" spans="5:8" ht="12.75">
      <c r="E1098" s="65"/>
      <c r="F1098" s="65"/>
      <c r="G1098" s="86"/>
      <c r="H1098" s="73"/>
    </row>
    <row r="1099" spans="5:8" ht="12.75">
      <c r="E1099" s="65"/>
      <c r="F1099" s="65"/>
      <c r="G1099" s="86"/>
      <c r="H1099" s="73"/>
    </row>
    <row r="1100" spans="5:8" ht="12.75">
      <c r="E1100" s="65"/>
      <c r="F1100" s="65"/>
      <c r="G1100" s="86"/>
      <c r="H1100" s="73"/>
    </row>
    <row r="1101" spans="5:8" ht="12.75">
      <c r="E1101" s="65"/>
      <c r="F1101" s="65"/>
      <c r="G1101" s="86"/>
      <c r="H1101" s="73"/>
    </row>
    <row r="1102" spans="5:8" ht="12.75">
      <c r="E1102" s="65"/>
      <c r="F1102" s="65"/>
      <c r="G1102" s="86"/>
      <c r="H1102" s="73"/>
    </row>
    <row r="1103" spans="5:8" ht="12.75">
      <c r="E1103" s="65"/>
      <c r="F1103" s="65"/>
      <c r="G1103" s="86"/>
      <c r="H1103" s="73"/>
    </row>
    <row r="1104" spans="5:8" ht="12.75">
      <c r="E1104" s="65"/>
      <c r="F1104" s="65"/>
      <c r="G1104" s="86"/>
      <c r="H1104" s="73"/>
    </row>
    <row r="1105" spans="5:8" ht="12.75">
      <c r="E1105" s="65"/>
      <c r="F1105" s="65"/>
      <c r="G1105" s="86"/>
      <c r="H1105" s="73"/>
    </row>
    <row r="1106" spans="5:8" ht="12.75">
      <c r="E1106" s="65"/>
      <c r="F1106" s="65"/>
      <c r="G1106" s="86"/>
      <c r="H1106" s="73"/>
    </row>
    <row r="1107" spans="5:8" ht="12.75">
      <c r="E1107" s="65"/>
      <c r="F1107" s="65"/>
      <c r="G1107" s="86"/>
      <c r="H1107" s="73"/>
    </row>
    <row r="1108" spans="5:8" ht="12.75">
      <c r="E1108" s="65"/>
      <c r="F1108" s="65"/>
      <c r="G1108" s="86"/>
      <c r="H1108" s="73"/>
    </row>
    <row r="1109" spans="5:8" ht="12.75">
      <c r="E1109" s="65"/>
      <c r="F1109" s="65"/>
      <c r="G1109" s="86"/>
      <c r="H1109" s="73"/>
    </row>
    <row r="1110" spans="5:8" ht="12.75">
      <c r="E1110" s="65"/>
      <c r="F1110" s="65"/>
      <c r="G1110" s="86"/>
      <c r="H1110" s="73"/>
    </row>
    <row r="1111" spans="5:8" ht="12.75">
      <c r="E1111" s="65"/>
      <c r="F1111" s="65"/>
      <c r="G1111" s="86"/>
      <c r="H1111" s="73"/>
    </row>
    <row r="1112" spans="5:8" ht="12.75">
      <c r="E1112" s="65"/>
      <c r="F1112" s="65"/>
      <c r="G1112" s="86"/>
      <c r="H1112" s="73"/>
    </row>
    <row r="1113" spans="5:8" ht="12.75">
      <c r="E1113" s="65"/>
      <c r="F1113" s="65"/>
      <c r="G1113" s="86"/>
      <c r="H1113" s="73"/>
    </row>
    <row r="1114" spans="5:8" ht="12.75">
      <c r="E1114" s="65"/>
      <c r="F1114" s="65"/>
      <c r="G1114" s="86"/>
      <c r="H1114" s="73"/>
    </row>
    <row r="1115" spans="5:8" ht="12.75">
      <c r="E1115" s="65"/>
      <c r="F1115" s="65"/>
      <c r="G1115" s="86"/>
      <c r="H1115" s="73"/>
    </row>
    <row r="1116" spans="5:8" ht="12.75">
      <c r="E1116" s="65"/>
      <c r="F1116" s="65"/>
      <c r="G1116" s="86"/>
      <c r="H1116" s="73"/>
    </row>
    <row r="1117" spans="5:8" ht="12.75">
      <c r="E1117" s="65"/>
      <c r="F1117" s="65"/>
      <c r="G1117" s="86"/>
      <c r="H1117" s="73"/>
    </row>
    <row r="1118" spans="5:8" ht="12.75">
      <c r="E1118" s="65"/>
      <c r="F1118" s="65"/>
      <c r="G1118" s="86"/>
      <c r="H1118" s="73"/>
    </row>
    <row r="1119" spans="5:8" ht="12.75">
      <c r="E1119" s="65"/>
      <c r="F1119" s="65"/>
      <c r="G1119" s="86"/>
      <c r="H1119" s="73"/>
    </row>
    <row r="1120" spans="5:8" ht="12.75">
      <c r="E1120" s="65"/>
      <c r="F1120" s="65"/>
      <c r="G1120" s="86"/>
      <c r="H1120" s="73"/>
    </row>
    <row r="1121" spans="5:8" ht="12.75">
      <c r="E1121" s="65"/>
      <c r="F1121" s="65"/>
      <c r="G1121" s="86"/>
      <c r="H1121" s="73"/>
    </row>
    <row r="1122" spans="5:8" ht="12.75">
      <c r="E1122" s="65"/>
      <c r="F1122" s="65"/>
      <c r="G1122" s="86"/>
      <c r="H1122" s="73"/>
    </row>
    <row r="1123" spans="5:8" ht="12.75">
      <c r="E1123" s="65"/>
      <c r="F1123" s="65"/>
      <c r="G1123" s="86"/>
      <c r="H1123" s="73"/>
    </row>
    <row r="1124" spans="5:8" ht="12.75">
      <c r="E1124" s="65"/>
      <c r="F1124" s="65"/>
      <c r="G1124" s="86"/>
      <c r="H1124" s="73"/>
    </row>
    <row r="1125" spans="5:8" ht="12.75">
      <c r="E1125" s="65"/>
      <c r="F1125" s="65"/>
      <c r="G1125" s="86"/>
      <c r="H1125" s="73"/>
    </row>
    <row r="1126" spans="5:8" ht="12.75">
      <c r="E1126" s="65"/>
      <c r="F1126" s="65"/>
      <c r="G1126" s="86"/>
      <c r="H1126" s="73"/>
    </row>
    <row r="1127" spans="5:8" ht="12.75">
      <c r="E1127" s="65"/>
      <c r="F1127" s="65"/>
      <c r="G1127" s="86"/>
      <c r="H1127" s="73"/>
    </row>
    <row r="1128" spans="5:8" ht="12.75">
      <c r="E1128" s="65"/>
      <c r="F1128" s="65"/>
      <c r="G1128" s="86"/>
      <c r="H1128" s="73"/>
    </row>
    <row r="1129" spans="5:8" ht="12.75">
      <c r="E1129" s="65"/>
      <c r="F1129" s="65"/>
      <c r="G1129" s="86"/>
      <c r="H1129" s="73"/>
    </row>
    <row r="1130" spans="5:8" ht="12.75">
      <c r="E1130" s="65"/>
      <c r="F1130" s="65"/>
      <c r="G1130" s="86"/>
      <c r="H1130" s="73"/>
    </row>
    <row r="1131" spans="5:8" ht="12.75">
      <c r="E1131" s="65"/>
      <c r="F1131" s="65"/>
      <c r="G1131" s="86"/>
      <c r="H1131" s="73"/>
    </row>
    <row r="1132" spans="5:8" ht="12.75">
      <c r="E1132" s="65"/>
      <c r="F1132" s="65"/>
      <c r="G1132" s="86"/>
      <c r="H1132" s="73"/>
    </row>
    <row r="1133" spans="5:8" ht="12.75">
      <c r="E1133" s="65"/>
      <c r="F1133" s="65"/>
      <c r="G1133" s="86"/>
      <c r="H1133" s="73"/>
    </row>
    <row r="1134" spans="5:8" ht="12.75">
      <c r="E1134" s="65"/>
      <c r="F1134" s="65"/>
      <c r="G1134" s="86"/>
      <c r="H1134" s="73"/>
    </row>
    <row r="1135" spans="5:8" ht="12.75">
      <c r="E1135" s="65"/>
      <c r="F1135" s="65"/>
      <c r="G1135" s="86"/>
      <c r="H1135" s="73"/>
    </row>
    <row r="1136" spans="5:8" ht="12.75">
      <c r="E1136" s="65"/>
      <c r="F1136" s="65"/>
      <c r="G1136" s="86"/>
      <c r="H1136" s="73"/>
    </row>
    <row r="1137" spans="5:8" ht="12.75">
      <c r="E1137" s="65"/>
      <c r="F1137" s="65"/>
      <c r="G1137" s="86"/>
      <c r="H1137" s="73"/>
    </row>
    <row r="1138" spans="5:8" ht="12.75">
      <c r="E1138" s="65"/>
      <c r="F1138" s="65"/>
      <c r="G1138" s="86"/>
      <c r="H1138" s="73"/>
    </row>
    <row r="1139" spans="5:8" ht="12.75">
      <c r="E1139" s="65"/>
      <c r="F1139" s="65"/>
      <c r="G1139" s="86"/>
      <c r="H1139" s="73"/>
    </row>
    <row r="1140" spans="5:8" ht="12.75">
      <c r="E1140" s="65"/>
      <c r="F1140" s="65"/>
      <c r="G1140" s="86"/>
      <c r="H1140" s="73"/>
    </row>
    <row r="1141" spans="5:8" ht="12.75">
      <c r="E1141" s="65"/>
      <c r="F1141" s="65"/>
      <c r="G1141" s="86"/>
      <c r="H1141" s="73"/>
    </row>
    <row r="1142" spans="5:8" ht="12.75">
      <c r="E1142" s="65"/>
      <c r="F1142" s="65"/>
      <c r="G1142" s="86"/>
      <c r="H1142" s="73"/>
    </row>
    <row r="1143" spans="5:8" ht="12.75">
      <c r="E1143" s="65"/>
      <c r="F1143" s="65"/>
      <c r="G1143" s="86"/>
      <c r="H1143" s="73"/>
    </row>
    <row r="1144" spans="5:8" ht="12.75">
      <c r="E1144" s="65"/>
      <c r="F1144" s="65"/>
      <c r="G1144" s="86"/>
      <c r="H1144" s="73"/>
    </row>
    <row r="1145" spans="5:8" ht="12.75">
      <c r="E1145" s="65"/>
      <c r="F1145" s="65"/>
      <c r="G1145" s="86"/>
      <c r="H1145" s="73"/>
    </row>
    <row r="1146" spans="5:8" ht="12.75">
      <c r="E1146" s="65"/>
      <c r="F1146" s="65"/>
      <c r="G1146" s="86"/>
      <c r="H1146" s="73"/>
    </row>
    <row r="1147" spans="5:8" ht="12.75">
      <c r="E1147" s="65"/>
      <c r="F1147" s="65"/>
      <c r="G1147" s="86"/>
      <c r="H1147" s="73"/>
    </row>
    <row r="1148" spans="5:8" ht="12.75">
      <c r="E1148" s="65"/>
      <c r="F1148" s="65"/>
      <c r="G1148" s="86"/>
      <c r="H1148" s="73"/>
    </row>
    <row r="1149" spans="5:8" ht="12.75">
      <c r="E1149" s="65"/>
      <c r="F1149" s="65"/>
      <c r="G1149" s="86"/>
      <c r="H1149" s="73"/>
    </row>
    <row r="1150" spans="5:8" ht="12.75">
      <c r="E1150" s="65"/>
      <c r="F1150" s="65"/>
      <c r="G1150" s="86"/>
      <c r="H1150" s="73"/>
    </row>
    <row r="1151" spans="5:8" ht="12.75">
      <c r="E1151" s="65"/>
      <c r="F1151" s="65"/>
      <c r="G1151" s="86"/>
      <c r="H1151" s="73"/>
    </row>
    <row r="1152" spans="5:8" ht="12.75">
      <c r="E1152" s="65"/>
      <c r="F1152" s="65"/>
      <c r="G1152" s="86"/>
      <c r="H1152" s="73"/>
    </row>
    <row r="1153" spans="5:8" ht="12.75">
      <c r="E1153" s="65"/>
      <c r="F1153" s="65"/>
      <c r="G1153" s="86"/>
      <c r="H1153" s="73"/>
    </row>
    <row r="1154" spans="5:8" ht="12.75">
      <c r="E1154" s="65"/>
      <c r="F1154" s="65"/>
      <c r="G1154" s="86"/>
      <c r="H1154" s="73"/>
    </row>
    <row r="1155" spans="5:8" ht="12.75">
      <c r="E1155" s="65"/>
      <c r="F1155" s="65"/>
      <c r="G1155" s="86"/>
      <c r="H1155" s="73"/>
    </row>
    <row r="1156" spans="5:8" ht="12.75">
      <c r="E1156" s="65"/>
      <c r="F1156" s="65"/>
      <c r="G1156" s="86"/>
      <c r="H1156" s="73"/>
    </row>
    <row r="1157" spans="5:8" ht="12.75">
      <c r="E1157" s="65"/>
      <c r="F1157" s="65"/>
      <c r="G1157" s="86"/>
      <c r="H1157" s="73"/>
    </row>
    <row r="1158" spans="5:8" ht="12.75">
      <c r="E1158" s="65"/>
      <c r="F1158" s="65"/>
      <c r="G1158" s="86"/>
      <c r="H1158" s="73"/>
    </row>
    <row r="1159" spans="5:8" ht="12.75">
      <c r="E1159" s="65"/>
      <c r="F1159" s="65"/>
      <c r="G1159" s="86"/>
      <c r="H1159" s="73"/>
    </row>
  </sheetData>
  <sheetProtection/>
  <mergeCells count="13">
    <mergeCell ref="A1:H1"/>
    <mergeCell ref="A2:H2"/>
    <mergeCell ref="A3:H3"/>
    <mergeCell ref="G4:H4"/>
    <mergeCell ref="G5:H5"/>
    <mergeCell ref="G7:H7"/>
    <mergeCell ref="H8:H9"/>
    <mergeCell ref="A8:A9"/>
    <mergeCell ref="B8:B9"/>
    <mergeCell ref="C8:C9"/>
    <mergeCell ref="D8:D9"/>
    <mergeCell ref="E8:F9"/>
    <mergeCell ref="G8:G9"/>
  </mergeCells>
  <printOptions/>
  <pageMargins left="0.7874015748031497" right="0.3937007874015748" top="0.1968503937007874" bottom="0.1968503937007874" header="0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Мягкова НН</cp:lastModifiedBy>
  <cp:lastPrinted>2020-10-12T07:32:42Z</cp:lastPrinted>
  <dcterms:created xsi:type="dcterms:W3CDTF">1996-10-08T23:32:33Z</dcterms:created>
  <dcterms:modified xsi:type="dcterms:W3CDTF">2021-10-08T10:23:42Z</dcterms:modified>
  <cp:category/>
  <cp:version/>
  <cp:contentType/>
  <cp:contentStatus/>
</cp:coreProperties>
</file>