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able1" sheetId="1" r:id="rId1"/>
  </sheets>
  <calcPr calcId="152511"/>
</workbook>
</file>

<file path=xl/calcChain.xml><?xml version="1.0" encoding="utf-8"?>
<calcChain xmlns="http://schemas.openxmlformats.org/spreadsheetml/2006/main">
  <c r="I222" i="1" l="1"/>
  <c r="I82" i="1" l="1"/>
  <c r="I128" i="1" l="1"/>
  <c r="I127" i="1" s="1"/>
  <c r="I103" i="1" l="1"/>
  <c r="I158" i="1" l="1"/>
  <c r="I83" i="1" l="1"/>
  <c r="I81" i="1"/>
  <c r="I199" i="1" l="1"/>
  <c r="I170" i="1"/>
  <c r="I64" i="1"/>
  <c r="I162" i="1"/>
  <c r="I146" i="1"/>
  <c r="I110" i="1"/>
  <c r="I136" i="1"/>
  <c r="I97" i="1"/>
  <c r="I96" i="1" s="1"/>
  <c r="I144" i="1"/>
  <c r="I213" i="1" l="1"/>
  <c r="I208" i="1" s="1"/>
  <c r="I218" i="1" l="1"/>
  <c r="I214" i="1"/>
  <c r="I206" i="1"/>
  <c r="I200" i="1"/>
  <c r="I198" i="1"/>
  <c r="I195" i="1"/>
  <c r="I192" i="1"/>
  <c r="I189" i="1"/>
  <c r="I187" i="1"/>
  <c r="I185" i="1"/>
  <c r="I183" i="1"/>
  <c r="I180" i="1"/>
  <c r="I178" i="1"/>
  <c r="I175" i="1"/>
  <c r="I172" i="1"/>
  <c r="I169" i="1"/>
  <c r="I165" i="1"/>
  <c r="I164" i="1" s="1"/>
  <c r="I160" i="1"/>
  <c r="I159" i="1" s="1"/>
  <c r="I157" i="1"/>
  <c r="I156" i="1" s="1"/>
  <c r="I143" i="1"/>
  <c r="I140" i="1"/>
  <c r="I132" i="1"/>
  <c r="I131" i="1" s="1"/>
  <c r="I130" i="1" s="1"/>
  <c r="I125" i="1"/>
  <c r="I123" i="1"/>
  <c r="I121" i="1"/>
  <c r="I119" i="1"/>
  <c r="I115" i="1"/>
  <c r="I99" i="1"/>
  <c r="I79" i="1"/>
  <c r="I77" i="1"/>
  <c r="I74" i="1"/>
  <c r="I72" i="1"/>
  <c r="I69" i="1"/>
  <c r="I67" i="1"/>
  <c r="I61" i="1"/>
  <c r="I58" i="1"/>
  <c r="I56" i="1"/>
  <c r="I54" i="1"/>
  <c r="I52" i="1"/>
  <c r="I50" i="1"/>
  <c r="I47" i="1"/>
  <c r="I41" i="1"/>
  <c r="I39" i="1"/>
  <c r="I33" i="1"/>
  <c r="I31" i="1"/>
  <c r="I28" i="1"/>
  <c r="I24" i="1"/>
  <c r="I26" i="1"/>
  <c r="I22" i="1"/>
  <c r="I20" i="1"/>
  <c r="I18" i="1"/>
  <c r="I15" i="1"/>
  <c r="I13" i="1"/>
  <c r="I9" i="1"/>
  <c r="I76" i="1" l="1"/>
  <c r="I8" i="1"/>
  <c r="I114" i="1"/>
  <c r="I168" i="1"/>
  <c r="I102" i="1"/>
  <c r="I101" i="1" s="1"/>
  <c r="I30" i="1"/>
  <c r="I191" i="1"/>
  <c r="I197" i="1"/>
  <c r="I49" i="1"/>
  <c r="I182" i="1"/>
  <c r="I205" i="1"/>
  <c r="I17" i="1"/>
  <c r="I38" i="1"/>
  <c r="I139" i="1"/>
  <c r="I138" i="1" s="1"/>
  <c r="I174" i="1"/>
  <c r="I7" i="1" l="1"/>
  <c r="I37" i="1"/>
  <c r="I167" i="1"/>
  <c r="I204" i="1" l="1"/>
  <c r="I230" i="1" s="1"/>
</calcChain>
</file>

<file path=xl/sharedStrings.xml><?xml version="1.0" encoding="utf-8"?>
<sst xmlns="http://schemas.openxmlformats.org/spreadsheetml/2006/main" count="1756" uniqueCount="298">
  <si>
    <t/>
  </si>
  <si>
    <t>Распределение расходов бюджета муниципального района по целевым статьям (муниципальным программам Добринского муниципального района и непрограммным направлениям деятельности), группам видов расходов, разделам, подразделам классификации расходов бюджетов Российской Федерации  на 2017 год</t>
  </si>
  <si>
    <t>руб.</t>
  </si>
  <si>
    <t>Наименование</t>
  </si>
  <si>
    <t>Целевая статья</t>
  </si>
  <si>
    <t>Вид расхода</t>
  </si>
  <si>
    <t>Раздел</t>
  </si>
  <si>
    <t>Подраздел</t>
  </si>
  <si>
    <t>Сумма</t>
  </si>
  <si>
    <t>МП</t>
  </si>
  <si>
    <t>ПМп</t>
  </si>
  <si>
    <t>ОМ</t>
  </si>
  <si>
    <t>Направление</t>
  </si>
  <si>
    <t>Муниципальная программа Добринского муниципального района "Создание условий для развития экономики Добринского муниципального района на 2014-2020 годы"</t>
  </si>
  <si>
    <t>01</t>
  </si>
  <si>
    <t>Подпрограмма "Развитие малого и среднего предпринимательства в Добринском муниципальном районе на 2014-2020 годы"</t>
  </si>
  <si>
    <t>1</t>
  </si>
  <si>
    <t>Основное мероприятие "Предоставление субсидий субъектам предпринимательcкой деятельности, проведение мероприятий по методической и информационной обеспеченности малого бизнеса"</t>
  </si>
  <si>
    <t>Оказание информационной поддержки субъектам малого бизнеса (Закупка товаров, работ и услуг для государственных (муниципальных) нужд)</t>
  </si>
  <si>
    <t>20340</t>
  </si>
  <si>
    <t>200</t>
  </si>
  <si>
    <t>04</t>
  </si>
  <si>
    <t>12</t>
  </si>
  <si>
    <t>Субсидии на создание субъектов малого предпринимательства (вновь зарегистрированных и действующих менее одного года индивидуальных предпринимателей из числа зарегистрированных безработных и малых предприятий, включая потребительские кооперативы, в уставном капитале которых доля, принадлежащая зарегистрированным безработным, составляет не менее 50 процентов) (Иные бюджетные ассигнования)</t>
  </si>
  <si>
    <t>60020</t>
  </si>
  <si>
    <t>800</t>
  </si>
  <si>
    <t>Субсидии начинающим субъектам малого предпринимательства (индивидуальным предпринимателям в возрасте до 30 лет включительно и юридическим лицам, в уставном капитале которых доля, принадлежащая лицам в возрасте до 30 лет включительно, составляет не менее 50 процентов) на возмещение затрат по организации и развитию собственного дела в рамках софинансирования с федеральным бюджетом (Иные бюджетные ассигнования)</t>
  </si>
  <si>
    <t>L064A</t>
  </si>
  <si>
    <t>Основное мероприятие "Субсидии организациям, образующим инфраструктуру поддержки субъектов малого и среднего предпринимательства (бизнес-центрам) на их функционирование"</t>
  </si>
  <si>
    <t>Субсидии организациям, образующим инфраструктуру поддержки субъектов малого и среднего предпринимательства (бизнес-центрам) (Иные бюджетные ассигнования)</t>
  </si>
  <si>
    <t>60160</t>
  </si>
  <si>
    <t>Основное мероприятие "Предоставление субсидий юридическим лицам и индивидуальным предпринимателям из районного бюджета направленных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продукции"</t>
  </si>
  <si>
    <t>05</t>
  </si>
  <si>
    <t>Субсидии юридическим лицам и индивидуальным предпринимателям из районного бюджета направленных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в рамках софинансирования с областным бюджетом (Иные бюджетные ассигнования)</t>
  </si>
  <si>
    <t>S6050</t>
  </si>
  <si>
    <t>Подпрограмма "Развитие потребительского рынка Добринского муниципального района на 2014-2020годы"</t>
  </si>
  <si>
    <t>2</t>
  </si>
  <si>
    <t>Основное мероприятие "Субсидии на возмещение части затрат юридических лиц и индивидуальных предпринимателей, осуществляющих торговое и бытовое обслуживание в сельских населенных пунктах (кроме районного центра), направленных на приобретение автомобильного топлива для доставки товаров народного потребления (в том числе хлеба и хлебобулочных изделий) в стационарные торговые объекты, организацию развозной торговли в сельских населенных пунктах, не имеющих стационарных торговых объектов, и (или) имеющих стационарные торговые объекты, в которых радиус пешеходной доступности до стационарного торгового объекта превышает 2 километра, сбора и доставки заказов сельского населения при оказании бытовых услуг"</t>
  </si>
  <si>
    <t>Реализация мероприятий, направленных на создание условий для обеспечения услугами торговли и бытового обслуживания поселений, входящих в состав муниципального района в части приобретения автомобильного топлива в рамках софинансирования с областным бюджетом (Иные бюджетные ассигнования)</t>
  </si>
  <si>
    <t>S6060</t>
  </si>
  <si>
    <t>Основное мероприятие "Субсидии на возмещение части затрат юридических лиц и индивидуальных предпринимателей, осуществляющих торговое и бытовое обслуживание в сельских населенных пунктах (кроме районного центра) направленных на приобретение грузового специализированного автотранспорта, не находящегося в эксплуатации автолавок-автомобилей, оборудованных для организации розничной торговли с них), хлебных фургонов и автофургонов (автомобилей, предназначенных для перевозки принятых от населения заказов на бытовые услуги и доставки выездных бригад)"</t>
  </si>
  <si>
    <t>02</t>
  </si>
  <si>
    <t>Реализация мероприятий, направленных на создание условий для обеспечения услугами торговли и бытового обслуживания поселений, входящих в состав муниципального района в части приобретения грузового специализированного автотранспорта, не находившегося в эксплуатации - автолавок, хлебных фургонов и автофургонов в рамках софинансирования с областным бюджетом (Иные бюджетные ассигнования)</t>
  </si>
  <si>
    <t>03</t>
  </si>
  <si>
    <t>Основное мероприятие "Субсидии на возмещение части затрат юридических лиц и индивидуальных предпринимателей, осуществляющих торговое и бытовое обслуживание в сельских населенных пунктах (кроме районного центра), направленных на приобретение нестационарных объектов для оказания торговых и бытовых услуг (мобильных (сборно- разборных, модульных) торговых киосков, павильонов, бытовок),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превышает 2 километра"</t>
  </si>
  <si>
    <t>Реализация мероприятий, направленных на создание условий для обеспечения услугами торговли и бытового обслуживания поселений, входящих в состав муниципального района в части приобретения нестационарных объектов для оказания торговых и бытовых услуг (торговых киосков, павильонов) в рамках софинансирования с областным бюджетом (Иные бюджетные ассигнования)</t>
  </si>
  <si>
    <t>Основное мероприятие "Предоставление субсидий на возмещение части затрат юридических лиц и индивидуальных предпринимателей, осуществляющих торговое обслуживание в сельских населенных пунктах кроме районных центров, направленных на приобретение торгового и холодильного оборудования для предприятий розничной торговли, расположенных в населенных пунктах с численностью проживающего населения не более 300 человек</t>
  </si>
  <si>
    <t>Реализация мероприятий, направленных на создание условий для обеспечения услугами торговли поселений, входящих в состав муниципального района в части торгового и холодильного оборудования для предприятий розничной торговли в рамках софинансирования с областным бюджетом (Иные бюджетные ассигнования)</t>
  </si>
  <si>
    <t>Основное мероприятие "Предоставление субсидий на возмещение части затрат юридических лиц и индивидуальных предпринимателей, осуществляющих торговое обслуживание в сельских населенных пунктах кроме районных центров, направленных на приобретение торгового и холодильного оборудования для специализированных торговых предприятий по продаже сельскохозяйственной продукции</t>
  </si>
  <si>
    <t>06</t>
  </si>
  <si>
    <t>Реализация мероприятий, направленных на создание условий для обеспечения услугами торговли поселений, входящих в состав муниципального района в части торгового и холодильного оборудования для специализированных торговых предприятий по продаже сельскохозяйственной продукции в рамках софинансирования с областным бюджетом (Иные бюджетные ассигнования)</t>
  </si>
  <si>
    <t>Подпрограмма "Развитие кооперации в Добринском муниципальном районе на 2017-2020 годы"</t>
  </si>
  <si>
    <t>3</t>
  </si>
  <si>
    <t>Основное мероприятие "Оказание информационной поддержки кооперативам"</t>
  </si>
  <si>
    <t>Оказание информационной поддержки кооперативам (Закупка товаров, работ и услуг для государственных (муниципальных) нужд)</t>
  </si>
  <si>
    <t>20750</t>
  </si>
  <si>
    <t>Основное мероприятие "Предоставление субсидий кредитным потребительским кооперативам и сельскохозяйственным потребительским кооперативам"</t>
  </si>
  <si>
    <t>Субсидии сельскохозяйственным кредитным потребительским кооперативам, включая сельскохозяйственные кредитные потребительские кооперативы последующих уровней для формирования собственных средств кооператива с целью пополнения фонда финансовой взаимопомощи (Иные бюджетные ассигнования)</t>
  </si>
  <si>
    <t>60140</t>
  </si>
  <si>
    <t>Субсидии сельскохозяйственным кредитным потребительским кооперативам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и сельскохозяйственной деятельности граждан, ведущих личное подсобное хозяйство в рамках софинансирования с областным бюджетом (Иные бюджетные ассигнования)</t>
  </si>
  <si>
    <t>S6730</t>
  </si>
  <si>
    <t>Субсидии сельскохозяйственным кредитным потребительским кооперативам на возмещение части затрат по обслуживанию расчетного счета кооператива в банках в рамках софинансирования с областным бюджетом (Иные бюджетные ассигнования)</t>
  </si>
  <si>
    <t>S6740</t>
  </si>
  <si>
    <t>Муниципальная программа Добринского муниципального района "Развитие социальной сферы Добринского муниципального района на 2015-2020 годы"</t>
  </si>
  <si>
    <t>Подпрограмма "Духовно- нравственное и физическое развитие жителей Добринского муниципального района"</t>
  </si>
  <si>
    <t>Основное мероприятие "Организация и проведение мероприятий, направленных на привлечение населения района к регулярным занятиям физической культурой и спортом"</t>
  </si>
  <si>
    <t>Расходы на развитие физической культуры и массового спорта, организацию проведения официальных физкультурно-оздоровительных и спортивных мероприятий в рамках софинансирования с областным бюджетом (Закупка товаров, работ и услуг для государственных (муниципальных) нужд)</t>
  </si>
  <si>
    <t>S6360</t>
  </si>
  <si>
    <t>11</t>
  </si>
  <si>
    <t>Основное мероприятие "Организация и проведение мероприятий, направленных на профилактику наркомании, алкоголизма, табакокурения среди населения"</t>
  </si>
  <si>
    <t>Мероприятия, направленные на профилактику наркомании, алкоголизма, табакокурения среди населения (Закупка товаров, работ и услуг для государственных (муниципальных) нужд)</t>
  </si>
  <si>
    <t>20060</t>
  </si>
  <si>
    <t>13</t>
  </si>
  <si>
    <t>07</t>
  </si>
  <si>
    <t>09</t>
  </si>
  <si>
    <t>08</t>
  </si>
  <si>
    <t>Реализация Закона Липецкой области от 30 декабря 2004 года № 167-ОЗ "О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</si>
  <si>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85080</t>
  </si>
  <si>
    <t>100</t>
  </si>
  <si>
    <t>Реализация Закона Липецкой области от 30 декабря 2004 года № 167-ОЗ "О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прав" (Закупка товаров, работ и услуг для государственных (муниципальных) нужд)</t>
  </si>
  <si>
    <t>Основное мероприятие " Организация и проведение мероприятий, направленных для повышения гражданской активности и ответственности молодежи, и развитие молодежного детского движения"</t>
  </si>
  <si>
    <t>Мероприятия, направленные для повышения гражданской активности и ответственности молодежи, и развитие молодежного детского движения (Закупка товаров, работ и услуг для государственных (муниципальных) нужд)</t>
  </si>
  <si>
    <t>20070</t>
  </si>
  <si>
    <t>Подпрограмма "Развитие и сохранение культуры Добринского муниципального района"</t>
  </si>
  <si>
    <t>Основное мероприятие " Материально-техническое оснащение учреждений культуры"</t>
  </si>
  <si>
    <t>Реализация направления расходов основного мероприятия "Материально-техническое оснащение учреждений культуры" (Предоставление субсидий бюджетным, автономным учреждениям и иным некоммерческим организациям)</t>
  </si>
  <si>
    <t>99999</t>
  </si>
  <si>
    <t>600</t>
  </si>
  <si>
    <t>Основное мероприятие "Обеспечение деятельности культурно-досуговых учреждений муниципального района на уровне, позволяющем формировать духовно-эстетические потребности общества"</t>
  </si>
  <si>
    <t>Предоставление муниципальным бюджетным и автономным учреждениям субсидий (Предоставление субсидий бюджетным, автономным учреждениям и иным некоммерческим организациям)</t>
  </si>
  <si>
    <t>09000</t>
  </si>
  <si>
    <t>Основное мероприятие "Организация и проведение межрегионального фестиваля в целях развития событийного туризма на территории муниципального района"</t>
  </si>
  <si>
    <t>Организация и проведение ежегодного межрегионального фестиваля народного творчества "Поет гармонь над Битюгом" (Закупка товаров, работ и услуг для государственных (муниципальных) нужд)</t>
  </si>
  <si>
    <t>20160</t>
  </si>
  <si>
    <t>Основное мероприятие "Межрегиональное сотрудничество, организация обменных концертов на территории муниципального района"</t>
  </si>
  <si>
    <t>Привлечение Липецкой областной филармонии для организации концертов в муниципальном районе в целях эстетического воспитания и продвижения классического искусства (Закупка товаров, работ и услуг для государственных (муниципальных) нужд)</t>
  </si>
  <si>
    <t>20090</t>
  </si>
  <si>
    <t>Основное мероприятие "Повышение эффективности управленческих решений в области культуры"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</si>
  <si>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</si>
  <si>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00110</t>
  </si>
  <si>
    <t>Расходы на обеспечение функций органов местного самоуправления (за исключением расходов на выплаты по оплате труда работников указанных органов) (Закупка товаров, работ и услуг для государственных (муниципальных) нужд)</t>
  </si>
  <si>
    <t>00120</t>
  </si>
  <si>
    <t>Основное мероприятие "Обеспечение количественного роста и качественного улучшения библиотечных фондов, высокого уровня их сохранности"</t>
  </si>
  <si>
    <t>Расходы, направленные на комплектование книжных фондов библиотек в рамках софинансирования с областным бюджетом (Предоставление субсидий бюджетным, автономным учреждениям и иным некоммерческим организациям)</t>
  </si>
  <si>
    <t>L6370</t>
  </si>
  <si>
    <t>Основное мероприятие "Содержание и обеспечение деятельности муниципальных библиотек"</t>
  </si>
  <si>
    <t>Основное мероприятие "Повышение роли библиотек в развитии культурно-информационного и образовательного пространства"</t>
  </si>
  <si>
    <t>Расходы на мероприятия по созданию условий для организации досуга и обеспечения услугами организаций в части подготовки кадров учреждений культуры в рамках софинансирования с областным бюджетом (Предоставление субсидий бюджетным, автономным учреждениям и иным некоммерческим организациям)</t>
  </si>
  <si>
    <t>S6280</t>
  </si>
  <si>
    <t>Основное мероприятие "Внедрение новых информационных и организационных технологий библиотечной деятельности, развитие электронных библиотек и электронной доставки документов"</t>
  </si>
  <si>
    <t>10</t>
  </si>
  <si>
    <t>Расходы на мероприятия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софинансирования с областным бюджетом (Предоставление субсидий бюджетным, автономным учреждениям и иным некоммерческим организациям)</t>
  </si>
  <si>
    <t>L6380</t>
  </si>
  <si>
    <t>Основное мероприятие "Обеспечение и организация учебного процесса, содержание учреждений дополнительного образования в сфере культуры"</t>
  </si>
  <si>
    <t>Основное мероприятие "Участие в региональных, межрегиональных, всероссийских, международных семинарах, совещаниях, конференциях, фестивалях, а также в мероприятиях по обмену опытом, повышению квалификации и переподготовки кадров учреждений культуры"</t>
  </si>
  <si>
    <t>Расходы на участие в региональных, межрегиональных, всероссийских, международных семинарах, совещаниях, конференциях, фестивалях, а также в мероприятиях по обмену опытом, повышению квалификации и переподготовки кадров учреждений культуры (Закупка товаров, работ и услуг для государственных (муниципальных) нужд)</t>
  </si>
  <si>
    <t>20510</t>
  </si>
  <si>
    <t>Подпрограмма "Социальная поддержка граждан и реализация семейно-демографической политики Добринского муниципального района"</t>
  </si>
  <si>
    <t>Основное мероприятие "Доплаты к пенсиям муниципальным служащим района"</t>
  </si>
  <si>
    <t>Финансирование доплат к пенсиям муниципальным служащим района (Социальное обеспечение и иные выплаты населению)</t>
  </si>
  <si>
    <t>20120</t>
  </si>
  <si>
    <t>300</t>
  </si>
  <si>
    <t>Основное мероприятие "Информирование населения о социально-экономическом и культурном развитии"</t>
  </si>
  <si>
    <t>Основное мероприятие "Социальная поддержка граждан"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</si>
  <si>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(Социальное обеспечение и иные выплаты населению)</t>
  </si>
  <si>
    <t>51340</t>
  </si>
  <si>
    <t>Компенсационные выплаты на содержание ребенка в образовательной организации, реализующей основную общеобразовательную программу дошкольного образования (Социальное обеспечение и иные выплаты населению)</t>
  </si>
  <si>
    <t>85040</t>
  </si>
  <si>
    <t>Содержание ребенка в семье опекуна и приемной семье, а также вознаграждение, причитающееся приемному родителю (Социальное обеспечение и иные выплаты населению)</t>
  </si>
  <si>
    <t>85050</t>
  </si>
  <si>
    <t>Реализация Закона Липецкой области от 27 декабря 2007 года № 119-ОЗ "О наделении органов местного самоуправления отдельными государственными полномочиями в сфере образования" в части социальных выплат на питание обучающихся в муниципальных образовательных учреждениях (Предоставление субсидий бюджетным, автономным учреждениям и иным некоммерческим организациям)</t>
  </si>
  <si>
    <t>85130</t>
  </si>
  <si>
    <t>Реализация Закона Липецкой области от 27декабря 2007 года № 119-ОЗ "О наделении органов местного самоуправления отдельными государственными полномочиями в сфере образования" в части приобретения школьной и спортивной формы детям из многодетных семей (Социальное обеспечение и иные выплаты населению)</t>
  </si>
  <si>
    <t>85140</t>
  </si>
  <si>
    <t>Реализация Закона Липецкой области от 27 декабря 2007 года №113-ОЗ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 в части содержания численности специалистов, осуществляющих деятельность по опеке и попечительству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</si>
  <si>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85150</t>
  </si>
  <si>
    <t>Реализация Закона Липецкой области от 27 декабря 2007 года №113-ОЗ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 в части содержания численности специалистов, осуществляющих деятельность по опеке и попечительству (Закупка товаров, работ и услуг для государственных (муниципальных) нужд)</t>
  </si>
  <si>
    <t>Реализация Закона Липецкой области от 4 февраля 2008 года № 129-ОЗ "О наделении органов местного самоуправления отдельными государственными полномочиями по оплате жилья и коммунальных услуг педагогическим, медицинским, работникам культуры и искусства" (Социальное обеспечение и иные выплаты населению)</t>
  </si>
  <si>
    <t>85250</t>
  </si>
  <si>
    <t>Реализация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предоставления единовременной выплаты детям-сиротам и детям, оставшимся без попечения родителей, а также лицам из их числа на ремонт закрепленного жилого помещения (Социальное обеспечение и иные выплаты населению)</t>
  </si>
  <si>
    <t>85320</t>
  </si>
  <si>
    <t>Реализация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ежемесячной денежной выплаты в связи с усыновлением (удочерением) ребенка-сироты или ребенка, оставшегося без попечения родителей (Социальное обеспечение и иные выплаты населению)</t>
  </si>
  <si>
    <t>85360</t>
  </si>
  <si>
    <t>Компенсация затрат родителей (законных представителей) детей-инвалидов на организацию обучения по основным общеобразовательным программам на дому (Социальное обеспечение и иные выплаты населению)</t>
  </si>
  <si>
    <t>85420</t>
  </si>
  <si>
    <t>Основное мероприятие "Проведение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детей"</t>
  </si>
  <si>
    <t>Реализация направления расходов основного мероприятия "Проведение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детей" (Закупка товаров, работ и услуг для государственных (муниципальных) нужд)</t>
  </si>
  <si>
    <t>Основное мероприятие "Проведение торжественных мероприятий для детей, оставшимся без попечения родителей и для опекунских и приемных семей"</t>
  </si>
  <si>
    <t>Реализация направления расходов основного мероприятия "Проведение торжественных мероприятий для детей, оставшимся без попечения родителей и для опекунских и приемных семей" (Закупка товаров, работ и услуг для государственных (муниципальных) нужд)</t>
  </si>
  <si>
    <t>Муниципальная программа Добринского муниципального района "Обеспечение населения Добринского муниципального района качественной инфраструктурой и услугами ЖКХ на 2014-2020 годы"</t>
  </si>
  <si>
    <t>Подпрограмма "Строительство, реконструкция, капитальный ремонт объектов социальной сферы и муниципального жилого фонда, организация газоснабжения Добринского муниципального района"</t>
  </si>
  <si>
    <t>Основное мероприятие "Капитальный ремонт учреждений образования, культуры"</t>
  </si>
  <si>
    <t>Реализация мероприятий по созданию в общеобразовательных организациях условий для занятий физической культурой и спортом в рамках софинансирования с федеральным бюджетом (Предоставление субсидий бюджетным, автономным учреждениям и иным некоммерческим организациям)</t>
  </si>
  <si>
    <t>L0970</t>
  </si>
  <si>
    <t>Основное мероприятие "Выполнение плановых заданий по строительству и капитальному ремонту объектов муниципального фонда"</t>
  </si>
  <si>
    <t>20360</t>
  </si>
  <si>
    <t>Подпрограмма "Развитие автомобильных дорог местного значения Добринского муниципального района"</t>
  </si>
  <si>
    <t>Основное мероприятие "Капитальный ремонт и ремонт автомобильных дорог"</t>
  </si>
  <si>
    <t>Реализация направления расходов основного мероприятия "Капитальный ремонт и ремонт автомобильных дорог" (Закупка товаров, работ и услуг для государственных (муниципальных) нужд)</t>
  </si>
  <si>
    <t>Реализация направления расходов основного мероприятия "Капитальный ремонт и ремонт автомобильных дорог" (Межбюджетные трансферты)</t>
  </si>
  <si>
    <t>500</t>
  </si>
  <si>
    <t>Расходы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рамках софинансирования с областным бюджетом (Закупка товаров, работ и услуг для государственных (муниципальных) нужд)</t>
  </si>
  <si>
    <t>S6070</t>
  </si>
  <si>
    <t>Основное мероприятие "Капитальный ремонт и ремонт дворовых территорий"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</si>
  <si>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софинансирования с областным бюджетом (Закупка товаров, работ и услуг для государственных (муниципальных) нужд)</t>
  </si>
  <si>
    <t>S6040</t>
  </si>
  <si>
    <t>Основное мероприятие "Строительство автомобильных дорог"</t>
  </si>
  <si>
    <t>Расходы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дорог с твердым покрытием до сельских населенных пунктов, не имеющих круглогодичной связи с сетью автомобильных дорог общего пользования в рамках софинансирования с областным бюджетом (Капитальные вложения в объекты недвижимого имущества государственной (муниципальной) собственности)</t>
  </si>
  <si>
    <t>S6030</t>
  </si>
  <si>
    <t>400</t>
  </si>
  <si>
    <t>Основное мероприятие "Содержание автомобильных дорог"</t>
  </si>
  <si>
    <t>Реализация направления расходов основного мероприятия "Содержание автомобильных дорог" (Межбюджетные трансферты)</t>
  </si>
  <si>
    <t>Основное мероприятие "Организация транспортного обслуживания населения автомобильным транспортом"</t>
  </si>
  <si>
    <t>Субсидии на компенсацию недополученных доходов вследствие регулирования тарифов на перевозку пассажиров автомобильным транспортом общего пользования (Иные бюджетные ассигнования)</t>
  </si>
  <si>
    <t>60030</t>
  </si>
  <si>
    <t>Муниципальная программа Добринского муниципального района "Создание условий для обеспечения общественной безопасности населения и территории Добринского муниципального района на 2014-2020 годы"</t>
  </si>
  <si>
    <t>Подпрограмма "Осуществление мероприятий мобилизационной подготовки, гражданской обороны и защиты населения и территории Добринского муниципального района от чрезвычайных ситуаций природного и техногенного характера на 2014-2020 годы"</t>
  </si>
  <si>
    <t>Основное мероприятие "Финансирование на содержание и развитие МКУ ЕДДС"</t>
  </si>
  <si>
    <t>Расходы на содержание и развитие МКУ ЕДДС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</si>
  <si>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08000</t>
  </si>
  <si>
    <t>Расходы на содержание и развитие МКУ ЕДДС (Закупка товаров, работ и услуг для государственных (муниципальных) нужд)</t>
  </si>
  <si>
    <t>Расходы на содержание и развитие МКУ ЕДДС (Иные бюджетные ассигнования)</t>
  </si>
  <si>
    <t>Муниципальная программа Добринского муниципального района "Развитие системы эффективного муниципального управления Добринского муниципального района на 2014-2020 годы"</t>
  </si>
  <si>
    <t>Подпрограмма "Развитие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района"</t>
  </si>
  <si>
    <t>Основное мероприятие "Повышение квалификации муниципальных служащих"</t>
  </si>
  <si>
    <t>Расходы на повышение квалификации муниципальных служащих органов местного самоуправления в рамках софинансирования с областным бюджетом (Закупка товаров, работ и услуг для государственных (муниципальных) нужд)</t>
  </si>
  <si>
    <t>S6290</t>
  </si>
  <si>
    <t>Основное мероприятие "Приобретение услуг с использованием информационно-правовых систем"</t>
  </si>
  <si>
    <t>Расходы на приобретение информационных услуг с использованием информационно-правовых систем в рамках софинансирования с областным бюджетом (Закупка товаров, работ и услуг для государственных (муниципальных) нужд)</t>
  </si>
  <si>
    <t>S6260</t>
  </si>
  <si>
    <t>Основное мероприятие "Финансовое обеспечение деятельности аппарата управления"</t>
  </si>
  <si>
    <t>Реализация Закона Липецкой области от 30 ноября 2000 года № 117-ОЗ "О наделении органов местного самоуправления государственными полномочиями Липецкой области в сфере архивного дела"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</si>
  <si>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85060</t>
  </si>
  <si>
    <t>Реализация Закона Липецкой области от 30 ноября 2000 года № 117-ОЗ "О наделении органов местного самоуправления государственными полномочиями Липецкой области в сфере архивного дела" (Закупка товаров, работ и услуг для государственных (муниципальных) нужд)</t>
  </si>
  <si>
    <t>Реализация Закона Липецкой области от 31 августа 2004 года № 120-ОЗ "Об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комиссий, составлению протоколов об административных правонарушениях"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</si>
  <si>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85070</t>
  </si>
  <si>
    <t>Реализация Закона Липецкой области от 31 августа 2004 года № 120-ОЗ "Об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комиссий, составлению протоколов об административных правонарушениях" (Закупка товаров, работ и услуг для государственных (муниципальных) нужд)</t>
  </si>
  <si>
    <t>Реализация Закона Липецкой области от 31 декабря 2009г № 349-ОЗ "О наделении органов местного самоуправления отдельными государственными полномочиями по сбору информации от поселений, входящих в муниципальный район, необходимой для ведения Регистра муниципальных нормативных правовых актов Липецкой области"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</si>
  <si>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85270</t>
  </si>
  <si>
    <t>Реализация Закона Липецкой области от 31 декабря 2009г № 349-ОЗ "О наделении органов местного самоуправления отдельными государственными полномочиями по сбору информации от поселений, входящих в муниципальный район, необходимой для ведения Регистра муниципальных нормативных правовых актов Липецкой области" (Закупка товаров, работ и услуг для государственных (муниципальных) нужд)</t>
  </si>
  <si>
    <t>Реализация Закона Липецкой области от 08 ноября 2012г № 88-ОЗ "О наделении органов местного самоуправления отдельными государственными полномочиями в области охраны труда и социально-трудовых отношений"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</si>
  <si>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85340</t>
  </si>
  <si>
    <t>Реализация Закона Липецкой области от 08 ноября 2012г № 88-ОЗ "О наделении органов местного самоуправления отдельными государственными полномочиями в области охраны труда и социально-трудовых отношений" (Закупка товаров, работ и услуг для государственных (муниципальных) нужд)</t>
  </si>
  <si>
    <t>Подпрограмма "Совершенствование системы управления муниципальным имуществом и земельными участками Добринского муниципального района"</t>
  </si>
  <si>
    <t>Подпрограмма "Долгосрочное бюджетное планирование, совершенствование организации бюджетного процесса"</t>
  </si>
  <si>
    <t>Расходы на обеспечение функций органов местного самоуправления (за исключением расходов на выплаты по оплате труда работников указанных органов) (Иные бюджетные ассигнования)</t>
  </si>
  <si>
    <t>Подпрограмма "Управление муниципальным долгом Добринского муниципального района"</t>
  </si>
  <si>
    <t>4</t>
  </si>
  <si>
    <t>Основное мероприятие "Обслуживание муниципального долга районного бюджета"</t>
  </si>
  <si>
    <t>Обслуживание муниципального долга (Обслуживание государственного (муниципального) долга)</t>
  </si>
  <si>
    <t>20330</t>
  </si>
  <si>
    <t>700</t>
  </si>
  <si>
    <t>Муниципальная программа Добринского муниципального района "Развитие образования Добринского муниципального района на 2015-2020 годы"</t>
  </si>
  <si>
    <t>Подпрограмма "Развитие системы дошкольного образования"</t>
  </si>
  <si>
    <t>Основное мероприятие "Обеспечение деятельности дошкольных учреждений и создание условий для развития дошкольного образования"</t>
  </si>
  <si>
    <t>Реализация Закона Липецкой области от 11 декабря 2013 года № 217-ОЗ "О нормативах финансирования муниципальных дошкольных образовательных организаций" (Предоставление субсидий бюджетным, автономным учреждениям и иным некоммерческим организациям)</t>
  </si>
  <si>
    <t>85350</t>
  </si>
  <si>
    <t>Основное мероприятие "Создание в дошкольных образовательных организациях условий для получения детьми-инвалидами качественного  образования"</t>
  </si>
  <si>
    <t>Реализация мероприятий по созданию условий для инклюзивного образования детей-инвалидов в дошкольных образовательных организациях в рамках софинансирования с федеральным бюджетом (Закупка товаров, работ и услуг для государственных (муниципальных) нужд)</t>
  </si>
  <si>
    <t>L0273</t>
  </si>
  <si>
    <t>Подпрограмма "Развитие системы общего образования"</t>
  </si>
  <si>
    <t>Основное мероприятие "Создание условий для получения основного-общего образования"</t>
  </si>
  <si>
    <t>Реализация Закона Липецкой области от 19 августа 2008 года № 180-ОЗ "О нормативах финансирования общеобразовательных учреждений" (Предоставление субсидий бюджетным, автономным учреждениям и иным некоммерческим организациям)</t>
  </si>
  <si>
    <t>85090</t>
  </si>
  <si>
    <t>Основное мероприятие "Приобретение автотранспорта для подвоза детей в общеобразовательные учреждения"</t>
  </si>
  <si>
    <t>Расходы на приобретение автотранспорта для подвоза детей в образовательные учреждения в рамках софинансирования с областным бюджетом (Закупка товаров, работ и услуг для государственных (муниципальных) нужд)</t>
  </si>
  <si>
    <t>S6560</t>
  </si>
  <si>
    <t>Основное мероприятие "Повышение квалификации педагогических работников и переподготовка руководителей муниципальных образовательных учреждений"</t>
  </si>
  <si>
    <t>Расходы на мероприятия, направленные на повышение квалификации педагогических работников и переподготовку руководителей муниципальных образовательных организаций в рамках софинансирования с областным бюджетом (Закупка товаров, работ и услуг для государственных (муниципальных) нужд)</t>
  </si>
  <si>
    <t>S6590</t>
  </si>
  <si>
    <t>Подпрограмма "Развитие системы дополнительного образования, организация отдыха и оздоровления детей в каникулярное время"</t>
  </si>
  <si>
    <t>Основное мероприятие "Повышение эффективности обеспечения общедоступного и бесплатного дополнительного образования"</t>
  </si>
  <si>
    <t>Основное мероприятие "Создание материально-технических условий для предоставления оздоровительных-образовательных услуг"</t>
  </si>
  <si>
    <t>Основное мероприятие "Повышение качества и эффективности предоставления оздоровительных-образовательных услуг (оплата труда+начисления)"</t>
  </si>
  <si>
    <t>Основное мероприятие "Организация оздоровительной компании детей в лагерях с дневным пребыванием"</t>
  </si>
  <si>
    <t>Подпрограмма "Поддержка одаренных детей и их наставников"</t>
  </si>
  <si>
    <t>Основное мероприятие "Создание социально-образовательных условий, гарантирующих реализацию творческого потенциала детей района, поддержка деятельности одаренных детей, преподавателей и образовательных учреждений, работающих с одаренными детьми"</t>
  </si>
  <si>
    <t>Мероприятия по поддержке одаренных детей Добринского муниципального района и их наставников (Закупка товаров, работ и услуг для государственных (муниципальных) нужд)</t>
  </si>
  <si>
    <t>20030</t>
  </si>
  <si>
    <t>Основное мероприятие "Предоставление мер социальной поддержки гражданам в период их обучения в организациях, осуществляющих образовательную деятельность по программам высшего профессионального образования по направлению подготовки "Образование и педагогика"</t>
  </si>
  <si>
    <t>Расходы по предоставлению мер социальной поддержки гражданам в период их обучения в организациях, осуществляющих образовательную деятельность по программам высшего профессионального образования по направлению подготовки "Образование и педагогика" (Закупка товаров, работ и услуг для государственных (муниципальных) нужд)</t>
  </si>
  <si>
    <t>20540</t>
  </si>
  <si>
    <t>Подпрограмма "Финансовое обеспечение и контроль"</t>
  </si>
  <si>
    <t>5</t>
  </si>
  <si>
    <t>Основное мероприятие "Обеспечение деятельности финансово-экономической службы"</t>
  </si>
  <si>
    <t>Основное мероприятие "Повышение эффективности управленческих решений"</t>
  </si>
  <si>
    <t>Итого по Муниципальным программам</t>
  </si>
  <si>
    <t>Непрограммные расходы районного бюджета</t>
  </si>
  <si>
    <t>99</t>
  </si>
  <si>
    <t>Обеспечение деятельности председателя представительного органа муниципального образования и главы местной администрации (исполнительно-распорядительного органа муниципального образования)</t>
  </si>
  <si>
    <t>Обеспечение деятельности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</si>
  <si>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</t>
  </si>
  <si>
    <t>00050</t>
  </si>
  <si>
    <t>Резервные фонды</t>
  </si>
  <si>
    <t>Резервный фонд администрации Добринского муниципального района (Иные бюджетные ассигнования)</t>
  </si>
  <si>
    <t>05000</t>
  </si>
  <si>
    <t>Обеспечение деятельности в сфере государственной регистрации актов гражданского состояния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</si>
  <si>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</si>
  <si>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59300</t>
  </si>
  <si>
    <t>Реализация Закона Липецкой области от 4 мая 2000 года № 88-ОЗ "Об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</si>
  <si>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85020</t>
  </si>
  <si>
    <t>Реализация Закона Липецкой области от 4 мая 2000 года № 88-ОЗ "Об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состояния" (Закупка товаров, работ и услуг для государственных (муниципальных) нужд)</t>
  </si>
  <si>
    <t>Иные непрограммные мероприятия</t>
  </si>
  <si>
    <t>9</t>
  </si>
  <si>
    <t>Осуществление части полномочий по решению вопросов местного значения в соответствии с заключенным соглашением из бюджетов поселений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</si>
  <si>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00130</t>
  </si>
  <si>
    <t>Осуществление части полномочий по решению вопросов местного значения в соответствии с заключенным соглашением из бюджетов поселений (Закупка товаров, работ и услуг для государственных (муниципальных) нужд)</t>
  </si>
  <si>
    <t>Реализация закона Липецкой области от      №    "О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животных" (Закупка товаров, работ и услуг для государственных (муниципальных) нужд)</t>
  </si>
  <si>
    <t>85170</t>
  </si>
  <si>
    <t>ВСЕГО</t>
  </si>
  <si>
    <t>Приложение 15
к районному бюджету на 2017 год и                                                                                                                                                                                                на плановый период 2018 и 2019 годов</t>
  </si>
  <si>
    <t>Основное мероприятие "Предоставление юридическим лицам и индивидуальным предпринимателям субсидий на возмещение части затрат, направленных на реконструкцию и ремонт объектов торгового, бытового обслуживания, общественного питания сельского населения"</t>
  </si>
  <si>
    <t>Реализация мероприятий, направленных на реконструкцию и ремонт объектов торгового, бытового обслуживания, общественного питания сельского населения (Иные бюджетные ассигнования)</t>
  </si>
  <si>
    <t>Взносы на капитальный ремонт муниципальных квартир Добринского муниципального района  (Межбюджетные трансферты)</t>
  </si>
  <si>
    <t>Основное мероприятие "Мероприятия по социально-экономическому развитию района"</t>
  </si>
  <si>
    <t>20190</t>
  </si>
  <si>
    <t xml:space="preserve"> 20130</t>
  </si>
  <si>
    <t>Основное мероприятие  "Проведение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детей" (Закупка товаров, работ и услуг для государственных (муниципальных) нужд)</t>
  </si>
  <si>
    <t>Основное мероприятие "Построение, внедрение и эксплуатация аппаратно-программного комплекса "Безопасный город"</t>
  </si>
  <si>
    <t>Расходы на построение, внедрение и эксплуатация аппаратно-программного комплекса "Безопасный город" (Закупка товаров, работ и услуг для государственных (муниципальных) нужд)</t>
  </si>
  <si>
    <t>20300</t>
  </si>
  <si>
    <t>S6010</t>
  </si>
  <si>
    <t>Мероприятия по социально-экономическому развитию района (Закупка товаров, работ и услуг для государственных (муниципальных) нужд)</t>
  </si>
  <si>
    <t xml:space="preserve">Фельдшерское сопровождение больных с почечной недостаточностью в Липецкую ОКБ для проведения процедуры гемодиализа инвалидам 1-3 группы (Социальное обеспечение и иные выплаты населению) </t>
  </si>
  <si>
    <t>Содержание филиала "Краеведческий музей" (Предоставление субсидий бюджетным, автономным учреждениям и иным некоммерческим организациям)</t>
  </si>
  <si>
    <t>Ремонт кабинетов здания администрации (Закупка товаров, работ и услуг для государственных (муниципальных) нужд)</t>
  </si>
  <si>
    <t>Содержание и обслуживание многоквартирных домов (Межбюджетные трансферты)</t>
  </si>
  <si>
    <t xml:space="preserve">Капитальный ремонт здания ДК п.Добринка (Предоставление субсидий бюджетным, автономным учреждениям и иным некоммерческим организациям) </t>
  </si>
  <si>
    <t>Расходы на осуществление мероприятий по капитальному ремонту муниципальных учреждений в рамках софинансирования с областным бюджетом (Предоставление субсидий бюджетным, автономным учреждениям и иным некоммерческим организациям)</t>
  </si>
  <si>
    <t>Реализация направления расходов основного мероприятия "Финансовое обеспечение деятельности аппарата управления" (Закупка товаров, работ и услуг для государственных (муниципальных) нужд)</t>
  </si>
  <si>
    <t>Основное мероприятие "Оформление технической документации, кадастровых паспортов, межевание земель, регистрация права муниципальной собственности на имущество казны Добринского муниципального района,проведение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имущества"</t>
  </si>
  <si>
    <t>Реализация направления расходов основного мероприятия "Оформление технической документации, кадастровых паспортов, межевание земель, регистрация права муниципальной собственности на имущество казны Добринского муниципального района,проведение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имущества"</t>
  </si>
  <si>
    <t>20720</t>
  </si>
  <si>
    <t>Капитальный ремонт спортивного зала в МБОУ «Лицей № 1» п. Добринка (Предоставление субсидий бюджетным, автономным учреждениям и иным некоммерческим организациям)</t>
  </si>
  <si>
    <t>Основное мероприятие "Разработка проекта районного бюджета и контроль за его исполнением"</t>
  </si>
  <si>
    <t>Подпрограмма "Энергосбережение и повышение энергетической эффективности Добринского муниципального района"</t>
  </si>
  <si>
    <t>Основное мероприятие "Содержание и тепло, энергоснабжение котельных"</t>
  </si>
  <si>
    <t>Реализация направления расходов основного мероприятия "Содержание и тепло- энергоснабжение котельных"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</si>
</sst>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45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abSelected="1" topLeftCell="A230" zoomScale="90" zoomScaleNormal="90" workbookViewId="0">
      <selection activeCell="I223" sqref="I223"/>
    </sheetView>
  </sheetViews>
  <sheetFormatPr defaultRowHeight="13.2" x14ac:dyDescent="0.25"/>
  <cols>
    <col min="1" max="1" width="50.44140625" customWidth="1"/>
    <col min="2" max="2" width="4.77734375" customWidth="1"/>
    <col min="3" max="3" width="5.109375" customWidth="1"/>
    <col min="4" max="4" width="5.44140625" customWidth="1"/>
    <col min="5" max="5" width="8.44140625" customWidth="1"/>
    <col min="6" max="6" width="7.44140625" customWidth="1"/>
    <col min="7" max="7" width="6.6640625" customWidth="1"/>
    <col min="8" max="8" width="6.109375" customWidth="1"/>
    <col min="9" max="9" width="17.44140625" customWidth="1"/>
  </cols>
  <sheetData>
    <row r="1" spans="1:9" hidden="1" x14ac:dyDescent="0.25">
      <c r="A1" t="s">
        <v>0</v>
      </c>
    </row>
    <row r="2" spans="1:9" ht="59.25" customHeight="1" x14ac:dyDescent="0.25">
      <c r="A2" s="40" t="s">
        <v>270</v>
      </c>
      <c r="B2" s="40"/>
      <c r="C2" s="40"/>
      <c r="D2" s="40"/>
      <c r="E2" s="40"/>
      <c r="F2" s="40"/>
      <c r="G2" s="40"/>
      <c r="H2" s="40"/>
      <c r="I2" s="40"/>
    </row>
    <row r="3" spans="1:9" ht="66.599999999999994" customHeight="1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9" s="9" customFormat="1" ht="19.2" customHeight="1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</row>
    <row r="5" spans="1:9" ht="25.5" customHeight="1" x14ac:dyDescent="0.25">
      <c r="A5" s="43" t="s">
        <v>3</v>
      </c>
      <c r="B5" s="44" t="s">
        <v>4</v>
      </c>
      <c r="C5" s="44"/>
      <c r="D5" s="44"/>
      <c r="E5" s="44"/>
      <c r="F5" s="44" t="s">
        <v>5</v>
      </c>
      <c r="G5" s="44" t="s">
        <v>6</v>
      </c>
      <c r="H5" s="44" t="s">
        <v>7</v>
      </c>
      <c r="I5" s="43" t="s">
        <v>8</v>
      </c>
    </row>
    <row r="6" spans="1:9" ht="30" customHeight="1" x14ac:dyDescent="0.25">
      <c r="A6" s="43" t="s">
        <v>0</v>
      </c>
      <c r="B6" s="1" t="s">
        <v>9</v>
      </c>
      <c r="C6" s="1" t="s">
        <v>10</v>
      </c>
      <c r="D6" s="1" t="s">
        <v>11</v>
      </c>
      <c r="E6" s="1" t="s">
        <v>12</v>
      </c>
      <c r="F6" s="44" t="s">
        <v>0</v>
      </c>
      <c r="G6" s="44" t="s">
        <v>0</v>
      </c>
      <c r="H6" s="44" t="s">
        <v>0</v>
      </c>
      <c r="I6" s="43" t="s">
        <v>0</v>
      </c>
    </row>
    <row r="7" spans="1:9" ht="52.8" x14ac:dyDescent="0.25">
      <c r="A7" s="2" t="s">
        <v>13</v>
      </c>
      <c r="B7" s="3" t="s">
        <v>14</v>
      </c>
      <c r="C7" s="4" t="s">
        <v>0</v>
      </c>
      <c r="D7" s="4" t="s">
        <v>0</v>
      </c>
      <c r="E7" s="5" t="s">
        <v>0</v>
      </c>
      <c r="F7" s="5" t="s">
        <v>0</v>
      </c>
      <c r="G7" s="4" t="s">
        <v>0</v>
      </c>
      <c r="H7" s="4" t="s">
        <v>0</v>
      </c>
      <c r="I7" s="8">
        <f>I8+I17+I30</f>
        <v>2550000</v>
      </c>
    </row>
    <row r="8" spans="1:9" ht="39.6" x14ac:dyDescent="0.25">
      <c r="A8" s="5" t="s">
        <v>15</v>
      </c>
      <c r="B8" s="4" t="s">
        <v>14</v>
      </c>
      <c r="C8" s="4" t="s">
        <v>16</v>
      </c>
      <c r="D8" s="4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7">
        <f>I9+I13+I15</f>
        <v>1055000</v>
      </c>
    </row>
    <row r="9" spans="1:9" ht="52.8" x14ac:dyDescent="0.25">
      <c r="A9" s="5" t="s">
        <v>17</v>
      </c>
      <c r="B9" s="4" t="s">
        <v>14</v>
      </c>
      <c r="C9" s="4" t="s">
        <v>16</v>
      </c>
      <c r="D9" s="5" t="s">
        <v>14</v>
      </c>
      <c r="E9" s="4" t="s">
        <v>0</v>
      </c>
      <c r="F9" s="4" t="s">
        <v>0</v>
      </c>
      <c r="G9" s="4" t="s">
        <v>0</v>
      </c>
      <c r="H9" s="4" t="s">
        <v>0</v>
      </c>
      <c r="I9" s="7">
        <f>I10+I11+I12</f>
        <v>370000</v>
      </c>
    </row>
    <row r="10" spans="1:9" ht="39.6" x14ac:dyDescent="0.25">
      <c r="A10" s="5" t="s">
        <v>18</v>
      </c>
      <c r="B10" s="4" t="s">
        <v>14</v>
      </c>
      <c r="C10" s="4" t="s">
        <v>16</v>
      </c>
      <c r="D10" s="5" t="s">
        <v>14</v>
      </c>
      <c r="E10" s="5" t="s">
        <v>19</v>
      </c>
      <c r="F10" s="4" t="s">
        <v>20</v>
      </c>
      <c r="G10" s="4" t="s">
        <v>21</v>
      </c>
      <c r="H10" s="4" t="s">
        <v>22</v>
      </c>
      <c r="I10" s="7">
        <v>100000</v>
      </c>
    </row>
    <row r="11" spans="1:9" ht="118.8" x14ac:dyDescent="0.25">
      <c r="A11" s="5" t="s">
        <v>23</v>
      </c>
      <c r="B11" s="4" t="s">
        <v>14</v>
      </c>
      <c r="C11" s="4" t="s">
        <v>16</v>
      </c>
      <c r="D11" s="5" t="s">
        <v>14</v>
      </c>
      <c r="E11" s="5" t="s">
        <v>24</v>
      </c>
      <c r="F11" s="4" t="s">
        <v>25</v>
      </c>
      <c r="G11" s="4" t="s">
        <v>21</v>
      </c>
      <c r="H11" s="4" t="s">
        <v>22</v>
      </c>
      <c r="I11" s="7">
        <v>60000</v>
      </c>
    </row>
    <row r="12" spans="1:9" ht="105.6" x14ac:dyDescent="0.25">
      <c r="A12" s="5" t="s">
        <v>26</v>
      </c>
      <c r="B12" s="4" t="s">
        <v>14</v>
      </c>
      <c r="C12" s="4" t="s">
        <v>16</v>
      </c>
      <c r="D12" s="5" t="s">
        <v>14</v>
      </c>
      <c r="E12" s="5" t="s">
        <v>27</v>
      </c>
      <c r="F12" s="4" t="s">
        <v>25</v>
      </c>
      <c r="G12" s="4" t="s">
        <v>21</v>
      </c>
      <c r="H12" s="4" t="s">
        <v>22</v>
      </c>
      <c r="I12" s="7">
        <v>210000</v>
      </c>
    </row>
    <row r="13" spans="1:9" ht="52.8" x14ac:dyDescent="0.25">
      <c r="A13" s="5" t="s">
        <v>28</v>
      </c>
      <c r="B13" s="4" t="s">
        <v>14</v>
      </c>
      <c r="C13" s="4" t="s">
        <v>16</v>
      </c>
      <c r="D13" s="5" t="s">
        <v>21</v>
      </c>
      <c r="E13" s="4" t="s">
        <v>0</v>
      </c>
      <c r="F13" s="4" t="s">
        <v>0</v>
      </c>
      <c r="G13" s="4" t="s">
        <v>0</v>
      </c>
      <c r="H13" s="4" t="s">
        <v>0</v>
      </c>
      <c r="I13" s="7">
        <f>I14</f>
        <v>520000</v>
      </c>
    </row>
    <row r="14" spans="1:9" ht="52.8" x14ac:dyDescent="0.25">
      <c r="A14" s="5" t="s">
        <v>29</v>
      </c>
      <c r="B14" s="4" t="s">
        <v>14</v>
      </c>
      <c r="C14" s="4" t="s">
        <v>16</v>
      </c>
      <c r="D14" s="5" t="s">
        <v>21</v>
      </c>
      <c r="E14" s="5" t="s">
        <v>30</v>
      </c>
      <c r="F14" s="4" t="s">
        <v>25</v>
      </c>
      <c r="G14" s="4" t="s">
        <v>21</v>
      </c>
      <c r="H14" s="4" t="s">
        <v>22</v>
      </c>
      <c r="I14" s="7">
        <v>520000</v>
      </c>
    </row>
    <row r="15" spans="1:9" ht="92.4" x14ac:dyDescent="0.25">
      <c r="A15" s="5" t="s">
        <v>31</v>
      </c>
      <c r="B15" s="4" t="s">
        <v>14</v>
      </c>
      <c r="C15" s="4" t="s">
        <v>16</v>
      </c>
      <c r="D15" s="5" t="s">
        <v>32</v>
      </c>
      <c r="E15" s="4" t="s">
        <v>0</v>
      </c>
      <c r="F15" s="4" t="s">
        <v>0</v>
      </c>
      <c r="G15" s="4" t="s">
        <v>0</v>
      </c>
      <c r="H15" s="4" t="s">
        <v>0</v>
      </c>
      <c r="I15" s="7">
        <f>I16</f>
        <v>165000</v>
      </c>
    </row>
    <row r="16" spans="1:9" ht="105.6" x14ac:dyDescent="0.25">
      <c r="A16" s="5" t="s">
        <v>33</v>
      </c>
      <c r="B16" s="4" t="s">
        <v>14</v>
      </c>
      <c r="C16" s="4" t="s">
        <v>16</v>
      </c>
      <c r="D16" s="5" t="s">
        <v>32</v>
      </c>
      <c r="E16" s="5" t="s">
        <v>34</v>
      </c>
      <c r="F16" s="4" t="s">
        <v>25</v>
      </c>
      <c r="G16" s="4" t="s">
        <v>21</v>
      </c>
      <c r="H16" s="4" t="s">
        <v>22</v>
      </c>
      <c r="I16" s="7">
        <v>165000</v>
      </c>
    </row>
    <row r="17" spans="1:9" ht="26.4" x14ac:dyDescent="0.25">
      <c r="A17" s="5" t="s">
        <v>35</v>
      </c>
      <c r="B17" s="4" t="s">
        <v>14</v>
      </c>
      <c r="C17" s="4" t="s">
        <v>36</v>
      </c>
      <c r="D17" s="4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7">
        <f>I18+I20+I22+I24+I26+I28</f>
        <v>1245000</v>
      </c>
    </row>
    <row r="18" spans="1:9" ht="184.8" x14ac:dyDescent="0.25">
      <c r="A18" s="5" t="s">
        <v>37</v>
      </c>
      <c r="B18" s="4" t="s">
        <v>14</v>
      </c>
      <c r="C18" s="4" t="s">
        <v>36</v>
      </c>
      <c r="D18" s="5" t="s">
        <v>14</v>
      </c>
      <c r="E18" s="4" t="s">
        <v>0</v>
      </c>
      <c r="F18" s="4" t="s">
        <v>0</v>
      </c>
      <c r="G18" s="4" t="s">
        <v>0</v>
      </c>
      <c r="H18" s="4" t="s">
        <v>0</v>
      </c>
      <c r="I18" s="7">
        <f>I19</f>
        <v>100000</v>
      </c>
    </row>
    <row r="19" spans="1:9" ht="79.2" x14ac:dyDescent="0.25">
      <c r="A19" s="5" t="s">
        <v>38</v>
      </c>
      <c r="B19" s="4" t="s">
        <v>14</v>
      </c>
      <c r="C19" s="4" t="s">
        <v>36</v>
      </c>
      <c r="D19" s="5" t="s">
        <v>14</v>
      </c>
      <c r="E19" s="5" t="s">
        <v>39</v>
      </c>
      <c r="F19" s="4" t="s">
        <v>25</v>
      </c>
      <c r="G19" s="4" t="s">
        <v>21</v>
      </c>
      <c r="H19" s="4" t="s">
        <v>22</v>
      </c>
      <c r="I19" s="7">
        <v>100000</v>
      </c>
    </row>
    <row r="20" spans="1:9" ht="145.19999999999999" x14ac:dyDescent="0.25">
      <c r="A20" s="5" t="s">
        <v>40</v>
      </c>
      <c r="B20" s="4" t="s">
        <v>14</v>
      </c>
      <c r="C20" s="4" t="s">
        <v>36</v>
      </c>
      <c r="D20" s="5" t="s">
        <v>41</v>
      </c>
      <c r="E20" s="4" t="s">
        <v>0</v>
      </c>
      <c r="F20" s="4" t="s">
        <v>0</v>
      </c>
      <c r="G20" s="4" t="s">
        <v>0</v>
      </c>
      <c r="H20" s="4" t="s">
        <v>0</v>
      </c>
      <c r="I20" s="7">
        <f>I21</f>
        <v>100000</v>
      </c>
    </row>
    <row r="21" spans="1:9" ht="105.6" x14ac:dyDescent="0.25">
      <c r="A21" s="5" t="s">
        <v>42</v>
      </c>
      <c r="B21" s="4" t="s">
        <v>14</v>
      </c>
      <c r="C21" s="4" t="s">
        <v>36</v>
      </c>
      <c r="D21" s="5" t="s">
        <v>41</v>
      </c>
      <c r="E21" s="5" t="s">
        <v>39</v>
      </c>
      <c r="F21" s="4" t="s">
        <v>25</v>
      </c>
      <c r="G21" s="4" t="s">
        <v>21</v>
      </c>
      <c r="H21" s="4" t="s">
        <v>22</v>
      </c>
      <c r="I21" s="7">
        <v>100000</v>
      </c>
    </row>
    <row r="22" spans="1:9" ht="158.4" x14ac:dyDescent="0.25">
      <c r="A22" s="5" t="s">
        <v>44</v>
      </c>
      <c r="B22" s="4" t="s">
        <v>14</v>
      </c>
      <c r="C22" s="4" t="s">
        <v>36</v>
      </c>
      <c r="D22" s="5" t="s">
        <v>21</v>
      </c>
      <c r="E22" s="4" t="s">
        <v>0</v>
      </c>
      <c r="F22" s="4" t="s">
        <v>0</v>
      </c>
      <c r="G22" s="4" t="s">
        <v>0</v>
      </c>
      <c r="H22" s="4" t="s">
        <v>0</v>
      </c>
      <c r="I22" s="7">
        <f>I23</f>
        <v>5000</v>
      </c>
    </row>
    <row r="23" spans="1:9" ht="105.6" x14ac:dyDescent="0.25">
      <c r="A23" s="5" t="s">
        <v>45</v>
      </c>
      <c r="B23" s="4" t="s">
        <v>14</v>
      </c>
      <c r="C23" s="4" t="s">
        <v>36</v>
      </c>
      <c r="D23" s="5" t="s">
        <v>21</v>
      </c>
      <c r="E23" s="5" t="s">
        <v>39</v>
      </c>
      <c r="F23" s="4" t="s">
        <v>25</v>
      </c>
      <c r="G23" s="4" t="s">
        <v>21</v>
      </c>
      <c r="H23" s="4" t="s">
        <v>22</v>
      </c>
      <c r="I23" s="7">
        <v>5000</v>
      </c>
    </row>
    <row r="24" spans="1:9" ht="118.8" x14ac:dyDescent="0.25">
      <c r="A24" s="5" t="s">
        <v>46</v>
      </c>
      <c r="B24" s="4" t="s">
        <v>14</v>
      </c>
      <c r="C24" s="4" t="s">
        <v>36</v>
      </c>
      <c r="D24" s="5" t="s">
        <v>32</v>
      </c>
      <c r="E24" s="4" t="s">
        <v>0</v>
      </c>
      <c r="F24" s="4" t="s">
        <v>0</v>
      </c>
      <c r="G24" s="4" t="s">
        <v>0</v>
      </c>
      <c r="H24" s="4" t="s">
        <v>0</v>
      </c>
      <c r="I24" s="7">
        <f>I25</f>
        <v>20000</v>
      </c>
    </row>
    <row r="25" spans="1:9" ht="79.2" x14ac:dyDescent="0.25">
      <c r="A25" s="5" t="s">
        <v>47</v>
      </c>
      <c r="B25" s="4" t="s">
        <v>14</v>
      </c>
      <c r="C25" s="4" t="s">
        <v>36</v>
      </c>
      <c r="D25" s="5" t="s">
        <v>32</v>
      </c>
      <c r="E25" s="5" t="s">
        <v>39</v>
      </c>
      <c r="F25" s="4" t="s">
        <v>25</v>
      </c>
      <c r="G25" s="4" t="s">
        <v>21</v>
      </c>
      <c r="H25" s="4" t="s">
        <v>22</v>
      </c>
      <c r="I25" s="7">
        <v>20000</v>
      </c>
    </row>
    <row r="26" spans="1:9" ht="105.6" x14ac:dyDescent="0.25">
      <c r="A26" s="5" t="s">
        <v>48</v>
      </c>
      <c r="B26" s="4" t="s">
        <v>14</v>
      </c>
      <c r="C26" s="4" t="s">
        <v>36</v>
      </c>
      <c r="D26" s="5" t="s">
        <v>49</v>
      </c>
      <c r="E26" s="4" t="s">
        <v>0</v>
      </c>
      <c r="F26" s="4" t="s">
        <v>0</v>
      </c>
      <c r="G26" s="4" t="s">
        <v>0</v>
      </c>
      <c r="H26" s="4" t="s">
        <v>0</v>
      </c>
      <c r="I26" s="7">
        <f>I27</f>
        <v>20000</v>
      </c>
    </row>
    <row r="27" spans="1:9" ht="92.4" x14ac:dyDescent="0.25">
      <c r="A27" s="6" t="s">
        <v>50</v>
      </c>
      <c r="B27" s="4" t="s">
        <v>14</v>
      </c>
      <c r="C27" s="4" t="s">
        <v>36</v>
      </c>
      <c r="D27" s="5" t="s">
        <v>49</v>
      </c>
      <c r="E27" s="5" t="s">
        <v>39</v>
      </c>
      <c r="F27" s="4" t="s">
        <v>25</v>
      </c>
      <c r="G27" s="4" t="s">
        <v>21</v>
      </c>
      <c r="H27" s="4" t="s">
        <v>22</v>
      </c>
      <c r="I27" s="7">
        <v>20000</v>
      </c>
    </row>
    <row r="28" spans="1:9" ht="66" x14ac:dyDescent="0.25">
      <c r="A28" s="26" t="s">
        <v>271</v>
      </c>
      <c r="B28" s="27" t="s">
        <v>14</v>
      </c>
      <c r="C28" s="27" t="s">
        <v>36</v>
      </c>
      <c r="D28" s="28" t="s">
        <v>75</v>
      </c>
      <c r="E28" s="26"/>
      <c r="F28" s="27"/>
      <c r="G28" s="27"/>
      <c r="H28" s="27"/>
      <c r="I28" s="29">
        <f>I29</f>
        <v>1000000</v>
      </c>
    </row>
    <row r="29" spans="1:9" ht="52.8" x14ac:dyDescent="0.25">
      <c r="A29" s="26" t="s">
        <v>272</v>
      </c>
      <c r="B29" s="27" t="s">
        <v>14</v>
      </c>
      <c r="C29" s="27" t="s">
        <v>36</v>
      </c>
      <c r="D29" s="28" t="s">
        <v>75</v>
      </c>
      <c r="E29" s="30">
        <v>60180</v>
      </c>
      <c r="F29" s="27">
        <v>800</v>
      </c>
      <c r="G29" s="28" t="s">
        <v>21</v>
      </c>
      <c r="H29" s="27">
        <v>12</v>
      </c>
      <c r="I29" s="29">
        <v>1000000</v>
      </c>
    </row>
    <row r="30" spans="1:9" ht="26.4" x14ac:dyDescent="0.25">
      <c r="A30" s="5" t="s">
        <v>51</v>
      </c>
      <c r="B30" s="4" t="s">
        <v>14</v>
      </c>
      <c r="C30" s="4" t="s">
        <v>52</v>
      </c>
      <c r="D30" s="4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7">
        <f>I31+I33</f>
        <v>250000</v>
      </c>
    </row>
    <row r="31" spans="1:9" ht="26.4" x14ac:dyDescent="0.25">
      <c r="A31" s="5" t="s">
        <v>53</v>
      </c>
      <c r="B31" s="4" t="s">
        <v>14</v>
      </c>
      <c r="C31" s="4" t="s">
        <v>52</v>
      </c>
      <c r="D31" s="5" t="s">
        <v>14</v>
      </c>
      <c r="E31" s="4" t="s">
        <v>0</v>
      </c>
      <c r="F31" s="4" t="s">
        <v>0</v>
      </c>
      <c r="G31" s="4" t="s">
        <v>0</v>
      </c>
      <c r="H31" s="4" t="s">
        <v>0</v>
      </c>
      <c r="I31" s="7">
        <f>I32</f>
        <v>100000</v>
      </c>
    </row>
    <row r="32" spans="1:9" ht="39.6" x14ac:dyDescent="0.25">
      <c r="A32" s="5" t="s">
        <v>54</v>
      </c>
      <c r="B32" s="4" t="s">
        <v>14</v>
      </c>
      <c r="C32" s="4" t="s">
        <v>52</v>
      </c>
      <c r="D32" s="5" t="s">
        <v>14</v>
      </c>
      <c r="E32" s="5" t="s">
        <v>55</v>
      </c>
      <c r="F32" s="4" t="s">
        <v>20</v>
      </c>
      <c r="G32" s="4" t="s">
        <v>21</v>
      </c>
      <c r="H32" s="4" t="s">
        <v>22</v>
      </c>
      <c r="I32" s="7">
        <v>100000</v>
      </c>
    </row>
    <row r="33" spans="1:9" ht="39.6" x14ac:dyDescent="0.25">
      <c r="A33" s="5" t="s">
        <v>56</v>
      </c>
      <c r="B33" s="4" t="s">
        <v>14</v>
      </c>
      <c r="C33" s="4" t="s">
        <v>52</v>
      </c>
      <c r="D33" s="5" t="s">
        <v>41</v>
      </c>
      <c r="E33" s="4" t="s">
        <v>0</v>
      </c>
      <c r="F33" s="4" t="s">
        <v>0</v>
      </c>
      <c r="G33" s="4" t="s">
        <v>0</v>
      </c>
      <c r="H33" s="4" t="s">
        <v>0</v>
      </c>
      <c r="I33" s="7">
        <f>SUM(I34:I36)</f>
        <v>150000</v>
      </c>
    </row>
    <row r="34" spans="1:9" ht="92.4" x14ac:dyDescent="0.25">
      <c r="A34" s="5" t="s">
        <v>57</v>
      </c>
      <c r="B34" s="4" t="s">
        <v>14</v>
      </c>
      <c r="C34" s="4" t="s">
        <v>52</v>
      </c>
      <c r="D34" s="5" t="s">
        <v>41</v>
      </c>
      <c r="E34" s="5" t="s">
        <v>58</v>
      </c>
      <c r="F34" s="4" t="s">
        <v>25</v>
      </c>
      <c r="G34" s="4" t="s">
        <v>21</v>
      </c>
      <c r="H34" s="4" t="s">
        <v>22</v>
      </c>
      <c r="I34" s="7">
        <v>50000</v>
      </c>
    </row>
    <row r="35" spans="1:9" ht="105.6" x14ac:dyDescent="0.25">
      <c r="A35" s="5" t="s">
        <v>59</v>
      </c>
      <c r="B35" s="4" t="s">
        <v>14</v>
      </c>
      <c r="C35" s="4" t="s">
        <v>52</v>
      </c>
      <c r="D35" s="5" t="s">
        <v>41</v>
      </c>
      <c r="E35" s="5" t="s">
        <v>60</v>
      </c>
      <c r="F35" s="4" t="s">
        <v>25</v>
      </c>
      <c r="G35" s="4" t="s">
        <v>21</v>
      </c>
      <c r="H35" s="4" t="s">
        <v>22</v>
      </c>
      <c r="I35" s="7">
        <v>50000</v>
      </c>
    </row>
    <row r="36" spans="1:9" ht="66" x14ac:dyDescent="0.25">
      <c r="A36" s="5" t="s">
        <v>61</v>
      </c>
      <c r="B36" s="4" t="s">
        <v>14</v>
      </c>
      <c r="C36" s="4" t="s">
        <v>52</v>
      </c>
      <c r="D36" s="5" t="s">
        <v>41</v>
      </c>
      <c r="E36" s="5" t="s">
        <v>62</v>
      </c>
      <c r="F36" s="4" t="s">
        <v>25</v>
      </c>
      <c r="G36" s="4" t="s">
        <v>21</v>
      </c>
      <c r="H36" s="4" t="s">
        <v>22</v>
      </c>
      <c r="I36" s="7">
        <v>50000</v>
      </c>
    </row>
    <row r="37" spans="1:9" ht="52.8" x14ac:dyDescent="0.25">
      <c r="A37" s="2" t="s">
        <v>63</v>
      </c>
      <c r="B37" s="3" t="s">
        <v>41</v>
      </c>
      <c r="C37" s="4" t="s">
        <v>0</v>
      </c>
      <c r="D37" s="4" t="s">
        <v>0</v>
      </c>
      <c r="E37" s="5" t="s">
        <v>0</v>
      </c>
      <c r="F37" s="5" t="s">
        <v>0</v>
      </c>
      <c r="G37" s="4" t="s">
        <v>0</v>
      </c>
      <c r="H37" s="4" t="s">
        <v>0</v>
      </c>
      <c r="I37" s="8">
        <f>+I38+I49+I76</f>
        <v>86039071</v>
      </c>
    </row>
    <row r="38" spans="1:9" ht="26.4" x14ac:dyDescent="0.25">
      <c r="A38" s="5" t="s">
        <v>64</v>
      </c>
      <c r="B38" s="4" t="s">
        <v>41</v>
      </c>
      <c r="C38" s="4" t="s">
        <v>16</v>
      </c>
      <c r="D38" s="4" t="s">
        <v>0</v>
      </c>
      <c r="E38" s="5" t="s">
        <v>0</v>
      </c>
      <c r="F38" s="5" t="s">
        <v>0</v>
      </c>
      <c r="G38" s="5" t="s">
        <v>0</v>
      </c>
      <c r="H38" s="5" t="s">
        <v>0</v>
      </c>
      <c r="I38" s="7">
        <f>I39+I41+I47</f>
        <v>2176800</v>
      </c>
    </row>
    <row r="39" spans="1:9" ht="39.6" x14ac:dyDescent="0.25">
      <c r="A39" s="5" t="s">
        <v>65</v>
      </c>
      <c r="B39" s="4" t="s">
        <v>41</v>
      </c>
      <c r="C39" s="4" t="s">
        <v>16</v>
      </c>
      <c r="D39" s="5" t="s">
        <v>14</v>
      </c>
      <c r="E39" s="4" t="s">
        <v>0</v>
      </c>
      <c r="F39" s="4" t="s">
        <v>0</v>
      </c>
      <c r="G39" s="4" t="s">
        <v>0</v>
      </c>
      <c r="H39" s="4" t="s">
        <v>0</v>
      </c>
      <c r="I39" s="7">
        <f>I40</f>
        <v>1000000</v>
      </c>
    </row>
    <row r="40" spans="1:9" ht="66" x14ac:dyDescent="0.25">
      <c r="A40" s="5" t="s">
        <v>66</v>
      </c>
      <c r="B40" s="4" t="s">
        <v>41</v>
      </c>
      <c r="C40" s="4" t="s">
        <v>16</v>
      </c>
      <c r="D40" s="5" t="s">
        <v>14</v>
      </c>
      <c r="E40" s="5" t="s">
        <v>67</v>
      </c>
      <c r="F40" s="4" t="s">
        <v>20</v>
      </c>
      <c r="G40" s="4" t="s">
        <v>68</v>
      </c>
      <c r="H40" s="4" t="s">
        <v>41</v>
      </c>
      <c r="I40" s="7">
        <v>1000000</v>
      </c>
    </row>
    <row r="41" spans="1:9" ht="39.6" x14ac:dyDescent="0.25">
      <c r="A41" s="5" t="s">
        <v>69</v>
      </c>
      <c r="B41" s="4" t="s">
        <v>41</v>
      </c>
      <c r="C41" s="4" t="s">
        <v>16</v>
      </c>
      <c r="D41" s="5" t="s">
        <v>41</v>
      </c>
      <c r="E41" s="4" t="s">
        <v>0</v>
      </c>
      <c r="F41" s="4" t="s">
        <v>0</v>
      </c>
      <c r="G41" s="4" t="s">
        <v>0</v>
      </c>
      <c r="H41" s="4" t="s">
        <v>0</v>
      </c>
      <c r="I41" s="7">
        <f>SUM(I42:I46)</f>
        <v>1029800</v>
      </c>
    </row>
    <row r="42" spans="1:9" ht="52.8" x14ac:dyDescent="0.25">
      <c r="A42" s="5" t="s">
        <v>70</v>
      </c>
      <c r="B42" s="4" t="s">
        <v>41</v>
      </c>
      <c r="C42" s="4" t="s">
        <v>16</v>
      </c>
      <c r="D42" s="5" t="s">
        <v>41</v>
      </c>
      <c r="E42" s="5" t="s">
        <v>71</v>
      </c>
      <c r="F42" s="4" t="s">
        <v>20</v>
      </c>
      <c r="G42" s="4" t="s">
        <v>14</v>
      </c>
      <c r="H42" s="4" t="s">
        <v>72</v>
      </c>
      <c r="I42" s="7">
        <v>40000</v>
      </c>
    </row>
    <row r="43" spans="1:9" ht="52.8" x14ac:dyDescent="0.25">
      <c r="A43" s="5" t="s">
        <v>70</v>
      </c>
      <c r="B43" s="4" t="s">
        <v>41</v>
      </c>
      <c r="C43" s="4" t="s">
        <v>16</v>
      </c>
      <c r="D43" s="5" t="s">
        <v>41</v>
      </c>
      <c r="E43" s="5" t="s">
        <v>71</v>
      </c>
      <c r="F43" s="4" t="s">
        <v>20</v>
      </c>
      <c r="G43" s="4" t="s">
        <v>73</v>
      </c>
      <c r="H43" s="4" t="s">
        <v>74</v>
      </c>
      <c r="I43" s="7">
        <v>21000</v>
      </c>
    </row>
    <row r="44" spans="1:9" ht="52.8" x14ac:dyDescent="0.25">
      <c r="A44" s="5" t="s">
        <v>70</v>
      </c>
      <c r="B44" s="4" t="s">
        <v>41</v>
      </c>
      <c r="C44" s="4" t="s">
        <v>16</v>
      </c>
      <c r="D44" s="5" t="s">
        <v>41</v>
      </c>
      <c r="E44" s="5" t="s">
        <v>71</v>
      </c>
      <c r="F44" s="4" t="s">
        <v>20</v>
      </c>
      <c r="G44" s="4" t="s">
        <v>75</v>
      </c>
      <c r="H44" s="4" t="s">
        <v>21</v>
      </c>
      <c r="I44" s="7">
        <v>9000</v>
      </c>
    </row>
    <row r="45" spans="1:9" ht="132" x14ac:dyDescent="0.25">
      <c r="A45" s="5" t="s">
        <v>76</v>
      </c>
      <c r="B45" s="4" t="s">
        <v>41</v>
      </c>
      <c r="C45" s="4" t="s">
        <v>16</v>
      </c>
      <c r="D45" s="5" t="s">
        <v>41</v>
      </c>
      <c r="E45" s="5" t="s">
        <v>77</v>
      </c>
      <c r="F45" s="4" t="s">
        <v>78</v>
      </c>
      <c r="G45" s="4" t="s">
        <v>14</v>
      </c>
      <c r="H45" s="4" t="s">
        <v>72</v>
      </c>
      <c r="I45" s="7">
        <v>917400</v>
      </c>
    </row>
    <row r="46" spans="1:9" ht="105.6" x14ac:dyDescent="0.25">
      <c r="A46" s="5" t="s">
        <v>79</v>
      </c>
      <c r="B46" s="4" t="s">
        <v>41</v>
      </c>
      <c r="C46" s="4" t="s">
        <v>16</v>
      </c>
      <c r="D46" s="5" t="s">
        <v>41</v>
      </c>
      <c r="E46" s="5" t="s">
        <v>77</v>
      </c>
      <c r="F46" s="4" t="s">
        <v>20</v>
      </c>
      <c r="G46" s="4" t="s">
        <v>14</v>
      </c>
      <c r="H46" s="4" t="s">
        <v>72</v>
      </c>
      <c r="I46" s="7">
        <v>42400</v>
      </c>
    </row>
    <row r="47" spans="1:9" ht="52.8" x14ac:dyDescent="0.25">
      <c r="A47" s="5" t="s">
        <v>80</v>
      </c>
      <c r="B47" s="4" t="s">
        <v>41</v>
      </c>
      <c r="C47" s="4" t="s">
        <v>16</v>
      </c>
      <c r="D47" s="5" t="s">
        <v>43</v>
      </c>
      <c r="E47" s="4" t="s">
        <v>0</v>
      </c>
      <c r="F47" s="4" t="s">
        <v>0</v>
      </c>
      <c r="G47" s="4" t="s">
        <v>0</v>
      </c>
      <c r="H47" s="4" t="s">
        <v>0</v>
      </c>
      <c r="I47" s="7">
        <f>I48</f>
        <v>147000</v>
      </c>
    </row>
    <row r="48" spans="1:9" ht="52.8" x14ac:dyDescent="0.25">
      <c r="A48" s="5" t="s">
        <v>81</v>
      </c>
      <c r="B48" s="4" t="s">
        <v>41</v>
      </c>
      <c r="C48" s="4" t="s">
        <v>16</v>
      </c>
      <c r="D48" s="5" t="s">
        <v>43</v>
      </c>
      <c r="E48" s="5" t="s">
        <v>82</v>
      </c>
      <c r="F48" s="4" t="s">
        <v>20</v>
      </c>
      <c r="G48" s="4" t="s">
        <v>73</v>
      </c>
      <c r="H48" s="4" t="s">
        <v>73</v>
      </c>
      <c r="I48" s="7">
        <v>147000</v>
      </c>
    </row>
    <row r="49" spans="1:9" ht="26.4" x14ac:dyDescent="0.25">
      <c r="A49" s="5" t="s">
        <v>83</v>
      </c>
      <c r="B49" s="4" t="s">
        <v>41</v>
      </c>
      <c r="C49" s="4" t="s">
        <v>36</v>
      </c>
      <c r="D49" s="4" t="s">
        <v>0</v>
      </c>
      <c r="E49" s="5" t="s">
        <v>0</v>
      </c>
      <c r="F49" s="5" t="s">
        <v>0</v>
      </c>
      <c r="G49" s="5" t="s">
        <v>0</v>
      </c>
      <c r="H49" s="5" t="s">
        <v>0</v>
      </c>
      <c r="I49" s="7">
        <f>I50+I52+I54+I56+I58+I61+I64+I67+I69+I72+I74</f>
        <v>39112450</v>
      </c>
    </row>
    <row r="50" spans="1:9" ht="26.4" x14ac:dyDescent="0.25">
      <c r="A50" s="5" t="s">
        <v>84</v>
      </c>
      <c r="B50" s="4" t="s">
        <v>41</v>
      </c>
      <c r="C50" s="4" t="s">
        <v>36</v>
      </c>
      <c r="D50" s="5" t="s">
        <v>14</v>
      </c>
      <c r="E50" s="4" t="s">
        <v>0</v>
      </c>
      <c r="F50" s="4" t="s">
        <v>0</v>
      </c>
      <c r="G50" s="4" t="s">
        <v>0</v>
      </c>
      <c r="H50" s="4" t="s">
        <v>0</v>
      </c>
      <c r="I50" s="7">
        <f>I51</f>
        <v>40000</v>
      </c>
    </row>
    <row r="51" spans="1:9" ht="66" x14ac:dyDescent="0.25">
      <c r="A51" s="5" t="s">
        <v>85</v>
      </c>
      <c r="B51" s="4" t="s">
        <v>41</v>
      </c>
      <c r="C51" s="4" t="s">
        <v>36</v>
      </c>
      <c r="D51" s="5" t="s">
        <v>14</v>
      </c>
      <c r="E51" s="5" t="s">
        <v>86</v>
      </c>
      <c r="F51" s="4" t="s">
        <v>87</v>
      </c>
      <c r="G51" s="4" t="s">
        <v>75</v>
      </c>
      <c r="H51" s="4" t="s">
        <v>14</v>
      </c>
      <c r="I51" s="7">
        <v>40000</v>
      </c>
    </row>
    <row r="52" spans="1:9" ht="52.8" x14ac:dyDescent="0.25">
      <c r="A52" s="5" t="s">
        <v>88</v>
      </c>
      <c r="B52" s="4" t="s">
        <v>41</v>
      </c>
      <c r="C52" s="4" t="s">
        <v>36</v>
      </c>
      <c r="D52" s="5" t="s">
        <v>41</v>
      </c>
      <c r="E52" s="4" t="s">
        <v>0</v>
      </c>
      <c r="F52" s="4" t="s">
        <v>0</v>
      </c>
      <c r="G52" s="4" t="s">
        <v>0</v>
      </c>
      <c r="H52" s="4" t="s">
        <v>0</v>
      </c>
      <c r="I52" s="7">
        <f>I53</f>
        <v>12152100</v>
      </c>
    </row>
    <row r="53" spans="1:9" ht="52.8" x14ac:dyDescent="0.25">
      <c r="A53" s="5" t="s">
        <v>89</v>
      </c>
      <c r="B53" s="4" t="s">
        <v>41</v>
      </c>
      <c r="C53" s="4" t="s">
        <v>36</v>
      </c>
      <c r="D53" s="5" t="s">
        <v>41</v>
      </c>
      <c r="E53" s="5" t="s">
        <v>90</v>
      </c>
      <c r="F53" s="4" t="s">
        <v>87</v>
      </c>
      <c r="G53" s="4" t="s">
        <v>75</v>
      </c>
      <c r="H53" s="4" t="s">
        <v>14</v>
      </c>
      <c r="I53" s="7">
        <v>12152100</v>
      </c>
    </row>
    <row r="54" spans="1:9" ht="39.6" x14ac:dyDescent="0.25">
      <c r="A54" s="5" t="s">
        <v>91</v>
      </c>
      <c r="B54" s="4" t="s">
        <v>41</v>
      </c>
      <c r="C54" s="4" t="s">
        <v>36</v>
      </c>
      <c r="D54" s="5" t="s">
        <v>21</v>
      </c>
      <c r="E54" s="4" t="s">
        <v>0</v>
      </c>
      <c r="F54" s="4" t="s">
        <v>0</v>
      </c>
      <c r="G54" s="4" t="s">
        <v>0</v>
      </c>
      <c r="H54" s="4" t="s">
        <v>0</v>
      </c>
      <c r="I54" s="7">
        <f>I55</f>
        <v>80000</v>
      </c>
    </row>
    <row r="55" spans="1:9" ht="52.8" x14ac:dyDescent="0.25">
      <c r="A55" s="5" t="s">
        <v>92</v>
      </c>
      <c r="B55" s="4" t="s">
        <v>41</v>
      </c>
      <c r="C55" s="4" t="s">
        <v>36</v>
      </c>
      <c r="D55" s="5" t="s">
        <v>21</v>
      </c>
      <c r="E55" s="5" t="s">
        <v>93</v>
      </c>
      <c r="F55" s="4" t="s">
        <v>20</v>
      </c>
      <c r="G55" s="4" t="s">
        <v>75</v>
      </c>
      <c r="H55" s="4" t="s">
        <v>21</v>
      </c>
      <c r="I55" s="7">
        <v>80000</v>
      </c>
    </row>
    <row r="56" spans="1:9" ht="39.6" x14ac:dyDescent="0.25">
      <c r="A56" s="5" t="s">
        <v>94</v>
      </c>
      <c r="B56" s="4" t="s">
        <v>41</v>
      </c>
      <c r="C56" s="4" t="s">
        <v>36</v>
      </c>
      <c r="D56" s="5" t="s">
        <v>32</v>
      </c>
      <c r="E56" s="4" t="s">
        <v>0</v>
      </c>
      <c r="F56" s="4" t="s">
        <v>0</v>
      </c>
      <c r="G56" s="4" t="s">
        <v>0</v>
      </c>
      <c r="H56" s="4" t="s">
        <v>0</v>
      </c>
      <c r="I56" s="7">
        <f>I57</f>
        <v>30000</v>
      </c>
    </row>
    <row r="57" spans="1:9" ht="66" x14ac:dyDescent="0.25">
      <c r="A57" s="5" t="s">
        <v>95</v>
      </c>
      <c r="B57" s="4" t="s">
        <v>41</v>
      </c>
      <c r="C57" s="4" t="s">
        <v>36</v>
      </c>
      <c r="D57" s="5" t="s">
        <v>32</v>
      </c>
      <c r="E57" s="5" t="s">
        <v>96</v>
      </c>
      <c r="F57" s="4" t="s">
        <v>20</v>
      </c>
      <c r="G57" s="4" t="s">
        <v>75</v>
      </c>
      <c r="H57" s="4" t="s">
        <v>21</v>
      </c>
      <c r="I57" s="7">
        <v>30000</v>
      </c>
    </row>
    <row r="58" spans="1:9" ht="26.4" x14ac:dyDescent="0.25">
      <c r="A58" s="5" t="s">
        <v>97</v>
      </c>
      <c r="B58" s="4" t="s">
        <v>41</v>
      </c>
      <c r="C58" s="4" t="s">
        <v>36</v>
      </c>
      <c r="D58" s="5" t="s">
        <v>49</v>
      </c>
      <c r="E58" s="4" t="s">
        <v>0</v>
      </c>
      <c r="F58" s="4" t="s">
        <v>0</v>
      </c>
      <c r="G58" s="4" t="s">
        <v>0</v>
      </c>
      <c r="H58" s="4" t="s">
        <v>0</v>
      </c>
      <c r="I58" s="7">
        <f>SUM(I59:I60)</f>
        <v>1027150</v>
      </c>
    </row>
    <row r="59" spans="1:9" ht="79.2" x14ac:dyDescent="0.25">
      <c r="A59" s="5" t="s">
        <v>98</v>
      </c>
      <c r="B59" s="4" t="s">
        <v>41</v>
      </c>
      <c r="C59" s="4" t="s">
        <v>36</v>
      </c>
      <c r="D59" s="5" t="s">
        <v>49</v>
      </c>
      <c r="E59" s="5" t="s">
        <v>99</v>
      </c>
      <c r="F59" s="4" t="s">
        <v>78</v>
      </c>
      <c r="G59" s="4" t="s">
        <v>75</v>
      </c>
      <c r="H59" s="4" t="s">
        <v>21</v>
      </c>
      <c r="I59" s="7">
        <v>1025150</v>
      </c>
    </row>
    <row r="60" spans="1:9" ht="66" x14ac:dyDescent="0.25">
      <c r="A60" s="5" t="s">
        <v>100</v>
      </c>
      <c r="B60" s="4" t="s">
        <v>41</v>
      </c>
      <c r="C60" s="4" t="s">
        <v>36</v>
      </c>
      <c r="D60" s="5" t="s">
        <v>49</v>
      </c>
      <c r="E60" s="5" t="s">
        <v>101</v>
      </c>
      <c r="F60" s="4" t="s">
        <v>20</v>
      </c>
      <c r="G60" s="4" t="s">
        <v>75</v>
      </c>
      <c r="H60" s="4" t="s">
        <v>21</v>
      </c>
      <c r="I60" s="7">
        <v>2000</v>
      </c>
    </row>
    <row r="61" spans="1:9" ht="39.6" x14ac:dyDescent="0.25">
      <c r="A61" s="5" t="s">
        <v>102</v>
      </c>
      <c r="B61" s="4" t="s">
        <v>41</v>
      </c>
      <c r="C61" s="4" t="s">
        <v>36</v>
      </c>
      <c r="D61" s="5" t="s">
        <v>73</v>
      </c>
      <c r="E61" s="4" t="s">
        <v>0</v>
      </c>
      <c r="F61" s="4" t="s">
        <v>0</v>
      </c>
      <c r="G61" s="4" t="s">
        <v>0</v>
      </c>
      <c r="H61" s="4" t="s">
        <v>0</v>
      </c>
      <c r="I61" s="7">
        <f>SUM(I62:I63)</f>
        <v>535300</v>
      </c>
    </row>
    <row r="62" spans="1:9" ht="52.8" x14ac:dyDescent="0.25">
      <c r="A62" s="5" t="s">
        <v>89</v>
      </c>
      <c r="B62" s="4" t="s">
        <v>41</v>
      </c>
      <c r="C62" s="4" t="s">
        <v>36</v>
      </c>
      <c r="D62" s="5" t="s">
        <v>73</v>
      </c>
      <c r="E62" s="5" t="s">
        <v>90</v>
      </c>
      <c r="F62" s="4" t="s">
        <v>87</v>
      </c>
      <c r="G62" s="4" t="s">
        <v>75</v>
      </c>
      <c r="H62" s="4" t="s">
        <v>14</v>
      </c>
      <c r="I62" s="7">
        <v>279300</v>
      </c>
    </row>
    <row r="63" spans="1:9" ht="66" x14ac:dyDescent="0.25">
      <c r="A63" s="5" t="s">
        <v>103</v>
      </c>
      <c r="B63" s="4" t="s">
        <v>41</v>
      </c>
      <c r="C63" s="4" t="s">
        <v>36</v>
      </c>
      <c r="D63" s="5" t="s">
        <v>73</v>
      </c>
      <c r="E63" s="5" t="s">
        <v>104</v>
      </c>
      <c r="F63" s="4" t="s">
        <v>87</v>
      </c>
      <c r="G63" s="4" t="s">
        <v>75</v>
      </c>
      <c r="H63" s="4" t="s">
        <v>14</v>
      </c>
      <c r="I63" s="7">
        <v>256000</v>
      </c>
    </row>
    <row r="64" spans="1:9" ht="26.4" x14ac:dyDescent="0.25">
      <c r="A64" s="5" t="s">
        <v>105</v>
      </c>
      <c r="B64" s="4" t="s">
        <v>41</v>
      </c>
      <c r="C64" s="4" t="s">
        <v>36</v>
      </c>
      <c r="D64" s="5" t="s">
        <v>75</v>
      </c>
      <c r="E64" s="4" t="s">
        <v>0</v>
      </c>
      <c r="F64" s="4" t="s">
        <v>0</v>
      </c>
      <c r="G64" s="4" t="s">
        <v>0</v>
      </c>
      <c r="H64" s="4" t="s">
        <v>0</v>
      </c>
      <c r="I64" s="7">
        <f>I65+I66</f>
        <v>17221571</v>
      </c>
    </row>
    <row r="65" spans="1:9" ht="52.8" x14ac:dyDescent="0.25">
      <c r="A65" s="5" t="s">
        <v>89</v>
      </c>
      <c r="B65" s="4" t="s">
        <v>41</v>
      </c>
      <c r="C65" s="4" t="s">
        <v>36</v>
      </c>
      <c r="D65" s="5" t="s">
        <v>75</v>
      </c>
      <c r="E65" s="5" t="s">
        <v>90</v>
      </c>
      <c r="F65" s="4" t="s">
        <v>87</v>
      </c>
      <c r="G65" s="4" t="s">
        <v>75</v>
      </c>
      <c r="H65" s="4" t="s">
        <v>14</v>
      </c>
      <c r="I65" s="7">
        <v>16221571</v>
      </c>
    </row>
    <row r="66" spans="1:9" ht="27.75" customHeight="1" x14ac:dyDescent="0.25">
      <c r="A66" s="6" t="s">
        <v>284</v>
      </c>
      <c r="B66" s="4" t="s">
        <v>41</v>
      </c>
      <c r="C66" s="4" t="s">
        <v>36</v>
      </c>
      <c r="D66" s="5" t="s">
        <v>75</v>
      </c>
      <c r="E66" s="12">
        <v>20770</v>
      </c>
      <c r="F66" s="4">
        <v>600</v>
      </c>
      <c r="G66" s="11" t="s">
        <v>75</v>
      </c>
      <c r="H66" s="11" t="s">
        <v>14</v>
      </c>
      <c r="I66" s="7">
        <v>1000000</v>
      </c>
    </row>
    <row r="67" spans="1:9" ht="39.6" x14ac:dyDescent="0.25">
      <c r="A67" s="5" t="s">
        <v>106</v>
      </c>
      <c r="B67" s="4" t="s">
        <v>41</v>
      </c>
      <c r="C67" s="4" t="s">
        <v>36</v>
      </c>
      <c r="D67" s="5" t="s">
        <v>74</v>
      </c>
      <c r="E67" s="4" t="s">
        <v>0</v>
      </c>
      <c r="F67" s="4" t="s">
        <v>0</v>
      </c>
      <c r="G67" s="4" t="s">
        <v>0</v>
      </c>
      <c r="H67" s="4" t="s">
        <v>0</v>
      </c>
      <c r="I67" s="7">
        <f>I68</f>
        <v>53800</v>
      </c>
    </row>
    <row r="68" spans="1:9" ht="79.2" x14ac:dyDescent="0.25">
      <c r="A68" s="5" t="s">
        <v>107</v>
      </c>
      <c r="B68" s="4" t="s">
        <v>41</v>
      </c>
      <c r="C68" s="4" t="s">
        <v>36</v>
      </c>
      <c r="D68" s="5" t="s">
        <v>74</v>
      </c>
      <c r="E68" s="5" t="s">
        <v>108</v>
      </c>
      <c r="F68" s="4" t="s">
        <v>87</v>
      </c>
      <c r="G68" s="4" t="s">
        <v>75</v>
      </c>
      <c r="H68" s="4" t="s">
        <v>14</v>
      </c>
      <c r="I68" s="7">
        <v>53800</v>
      </c>
    </row>
    <row r="69" spans="1:9" ht="52.8" x14ac:dyDescent="0.25">
      <c r="A69" s="5" t="s">
        <v>109</v>
      </c>
      <c r="B69" s="4" t="s">
        <v>41</v>
      </c>
      <c r="C69" s="4" t="s">
        <v>36</v>
      </c>
      <c r="D69" s="5" t="s">
        <v>110</v>
      </c>
      <c r="E69" s="4" t="s">
        <v>0</v>
      </c>
      <c r="F69" s="4" t="s">
        <v>0</v>
      </c>
      <c r="G69" s="4" t="s">
        <v>0</v>
      </c>
      <c r="H69" s="4" t="s">
        <v>0</v>
      </c>
      <c r="I69" s="7">
        <f>I70+I71</f>
        <v>417729</v>
      </c>
    </row>
    <row r="70" spans="1:9" ht="52.8" x14ac:dyDescent="0.25">
      <c r="A70" s="5" t="s">
        <v>89</v>
      </c>
      <c r="B70" s="4" t="s">
        <v>41</v>
      </c>
      <c r="C70" s="4" t="s">
        <v>36</v>
      </c>
      <c r="D70" s="5" t="s">
        <v>110</v>
      </c>
      <c r="E70" s="5" t="s">
        <v>90</v>
      </c>
      <c r="F70" s="4" t="s">
        <v>87</v>
      </c>
      <c r="G70" s="4" t="s">
        <v>75</v>
      </c>
      <c r="H70" s="4" t="s">
        <v>14</v>
      </c>
      <c r="I70" s="7">
        <v>77729</v>
      </c>
    </row>
    <row r="71" spans="1:9" ht="92.4" x14ac:dyDescent="0.25">
      <c r="A71" s="5" t="s">
        <v>111</v>
      </c>
      <c r="B71" s="4" t="s">
        <v>41</v>
      </c>
      <c r="C71" s="4" t="s">
        <v>36</v>
      </c>
      <c r="D71" s="5" t="s">
        <v>110</v>
      </c>
      <c r="E71" s="5" t="s">
        <v>112</v>
      </c>
      <c r="F71" s="4" t="s">
        <v>87</v>
      </c>
      <c r="G71" s="4" t="s">
        <v>75</v>
      </c>
      <c r="H71" s="4" t="s">
        <v>14</v>
      </c>
      <c r="I71" s="7">
        <v>340000</v>
      </c>
    </row>
    <row r="72" spans="1:9" ht="39.6" x14ac:dyDescent="0.25">
      <c r="A72" s="5" t="s">
        <v>113</v>
      </c>
      <c r="B72" s="4" t="s">
        <v>41</v>
      </c>
      <c r="C72" s="4" t="s">
        <v>36</v>
      </c>
      <c r="D72" s="5" t="s">
        <v>68</v>
      </c>
      <c r="E72" s="4" t="s">
        <v>0</v>
      </c>
      <c r="F72" s="4" t="s">
        <v>0</v>
      </c>
      <c r="G72" s="4" t="s">
        <v>0</v>
      </c>
      <c r="H72" s="4" t="s">
        <v>0</v>
      </c>
      <c r="I72" s="7">
        <f>I73</f>
        <v>7494800</v>
      </c>
    </row>
    <row r="73" spans="1:9" ht="52.8" x14ac:dyDescent="0.25">
      <c r="A73" s="5" t="s">
        <v>89</v>
      </c>
      <c r="B73" s="4" t="s">
        <v>41</v>
      </c>
      <c r="C73" s="4" t="s">
        <v>36</v>
      </c>
      <c r="D73" s="5" t="s">
        <v>68</v>
      </c>
      <c r="E73" s="5" t="s">
        <v>90</v>
      </c>
      <c r="F73" s="4" t="s">
        <v>87</v>
      </c>
      <c r="G73" s="4" t="s">
        <v>73</v>
      </c>
      <c r="H73" s="4" t="s">
        <v>43</v>
      </c>
      <c r="I73" s="7">
        <v>7494800</v>
      </c>
    </row>
    <row r="74" spans="1:9" ht="66" x14ac:dyDescent="0.25">
      <c r="A74" s="5" t="s">
        <v>114</v>
      </c>
      <c r="B74" s="4" t="s">
        <v>41</v>
      </c>
      <c r="C74" s="4" t="s">
        <v>36</v>
      </c>
      <c r="D74" s="5" t="s">
        <v>22</v>
      </c>
      <c r="E74" s="4" t="s">
        <v>0</v>
      </c>
      <c r="F74" s="4" t="s">
        <v>0</v>
      </c>
      <c r="G74" s="4" t="s">
        <v>0</v>
      </c>
      <c r="H74" s="4" t="s">
        <v>0</v>
      </c>
      <c r="I74" s="7">
        <f>I75</f>
        <v>60000</v>
      </c>
    </row>
    <row r="75" spans="1:9" ht="92.4" x14ac:dyDescent="0.25">
      <c r="A75" s="5" t="s">
        <v>115</v>
      </c>
      <c r="B75" s="4" t="s">
        <v>41</v>
      </c>
      <c r="C75" s="4" t="s">
        <v>36</v>
      </c>
      <c r="D75" s="5" t="s">
        <v>22</v>
      </c>
      <c r="E75" s="5" t="s">
        <v>116</v>
      </c>
      <c r="F75" s="4" t="s">
        <v>20</v>
      </c>
      <c r="G75" s="4" t="s">
        <v>75</v>
      </c>
      <c r="H75" s="4" t="s">
        <v>21</v>
      </c>
      <c r="I75" s="7">
        <v>60000</v>
      </c>
    </row>
    <row r="76" spans="1:9" ht="39.6" x14ac:dyDescent="0.25">
      <c r="A76" s="5" t="s">
        <v>117</v>
      </c>
      <c r="B76" s="4" t="s">
        <v>41</v>
      </c>
      <c r="C76" s="4" t="s">
        <v>52</v>
      </c>
      <c r="D76" s="4" t="s">
        <v>0</v>
      </c>
      <c r="E76" s="5" t="s">
        <v>0</v>
      </c>
      <c r="F76" s="5" t="s">
        <v>0</v>
      </c>
      <c r="G76" s="5" t="s">
        <v>0</v>
      </c>
      <c r="H76" s="5" t="s">
        <v>0</v>
      </c>
      <c r="I76" s="7">
        <f>I77+I79+I83+I96+I99+I81</f>
        <v>44749821</v>
      </c>
    </row>
    <row r="77" spans="1:9" ht="26.4" x14ac:dyDescent="0.25">
      <c r="A77" s="5" t="s">
        <v>118</v>
      </c>
      <c r="B77" s="4" t="s">
        <v>41</v>
      </c>
      <c r="C77" s="4" t="s">
        <v>52</v>
      </c>
      <c r="D77" s="5" t="s">
        <v>14</v>
      </c>
      <c r="E77" s="4" t="s">
        <v>0</v>
      </c>
      <c r="F77" s="4" t="s">
        <v>0</v>
      </c>
      <c r="G77" s="4" t="s">
        <v>0</v>
      </c>
      <c r="H77" s="4" t="s">
        <v>0</v>
      </c>
      <c r="I77" s="7">
        <f>I78</f>
        <v>6000000</v>
      </c>
    </row>
    <row r="78" spans="1:9" ht="39.6" x14ac:dyDescent="0.25">
      <c r="A78" s="5" t="s">
        <v>119</v>
      </c>
      <c r="B78" s="4" t="s">
        <v>41</v>
      </c>
      <c r="C78" s="4" t="s">
        <v>52</v>
      </c>
      <c r="D78" s="5" t="s">
        <v>14</v>
      </c>
      <c r="E78" s="5" t="s">
        <v>120</v>
      </c>
      <c r="F78" s="4" t="s">
        <v>121</v>
      </c>
      <c r="G78" s="4" t="s">
        <v>110</v>
      </c>
      <c r="H78" s="4" t="s">
        <v>14</v>
      </c>
      <c r="I78" s="7">
        <v>6000000</v>
      </c>
    </row>
    <row r="79" spans="1:9" ht="26.4" x14ac:dyDescent="0.25">
      <c r="A79" s="5" t="s">
        <v>122</v>
      </c>
      <c r="B79" s="4" t="s">
        <v>41</v>
      </c>
      <c r="C79" s="4" t="s">
        <v>52</v>
      </c>
      <c r="D79" s="5" t="s">
        <v>41</v>
      </c>
      <c r="E79" s="4" t="s">
        <v>0</v>
      </c>
      <c r="F79" s="4" t="s">
        <v>0</v>
      </c>
      <c r="G79" s="4" t="s">
        <v>0</v>
      </c>
      <c r="H79" s="4" t="s">
        <v>0</v>
      </c>
      <c r="I79" s="7">
        <f>I80</f>
        <v>3393000</v>
      </c>
    </row>
    <row r="80" spans="1:9" ht="52.8" x14ac:dyDescent="0.25">
      <c r="A80" s="5" t="s">
        <v>89</v>
      </c>
      <c r="B80" s="4" t="s">
        <v>41</v>
      </c>
      <c r="C80" s="4" t="s">
        <v>52</v>
      </c>
      <c r="D80" s="5" t="s">
        <v>41</v>
      </c>
      <c r="E80" s="5" t="s">
        <v>90</v>
      </c>
      <c r="F80" s="4" t="s">
        <v>87</v>
      </c>
      <c r="G80" s="4" t="s">
        <v>22</v>
      </c>
      <c r="H80" s="4" t="s">
        <v>41</v>
      </c>
      <c r="I80" s="7">
        <v>3393000</v>
      </c>
    </row>
    <row r="81" spans="1:9" ht="26.4" x14ac:dyDescent="0.25">
      <c r="A81" s="5" t="s">
        <v>274</v>
      </c>
      <c r="B81" s="4" t="s">
        <v>41</v>
      </c>
      <c r="C81" s="4" t="s">
        <v>52</v>
      </c>
      <c r="D81" s="14" t="s">
        <v>43</v>
      </c>
      <c r="E81" s="17"/>
      <c r="F81" s="16"/>
      <c r="G81" s="18"/>
      <c r="H81" s="19"/>
      <c r="I81" s="7">
        <f>I82</f>
        <v>1265381</v>
      </c>
    </row>
    <row r="82" spans="1:9" ht="39.6" x14ac:dyDescent="0.25">
      <c r="A82" s="6" t="s">
        <v>282</v>
      </c>
      <c r="B82" s="4" t="s">
        <v>41</v>
      </c>
      <c r="C82" s="4" t="s">
        <v>52</v>
      </c>
      <c r="D82" s="14" t="s">
        <v>43</v>
      </c>
      <c r="E82" s="36" t="s">
        <v>275</v>
      </c>
      <c r="F82" s="31">
        <v>200</v>
      </c>
      <c r="G82" s="32" t="s">
        <v>14</v>
      </c>
      <c r="H82" s="33" t="s">
        <v>72</v>
      </c>
      <c r="I82" s="7">
        <f>1465381-200000</f>
        <v>1265381</v>
      </c>
    </row>
    <row r="83" spans="1:9" x14ac:dyDescent="0.25">
      <c r="A83" s="5" t="s">
        <v>123</v>
      </c>
      <c r="B83" s="4" t="s">
        <v>41</v>
      </c>
      <c r="C83" s="4" t="s">
        <v>52</v>
      </c>
      <c r="D83" s="5" t="s">
        <v>21</v>
      </c>
      <c r="E83" s="4" t="s">
        <v>0</v>
      </c>
      <c r="F83" s="4" t="s">
        <v>0</v>
      </c>
      <c r="G83" s="4" t="s">
        <v>0</v>
      </c>
      <c r="H83" s="4" t="s">
        <v>0</v>
      </c>
      <c r="I83" s="7">
        <f>SUM(I84:I95)</f>
        <v>33771840</v>
      </c>
    </row>
    <row r="84" spans="1:9" ht="52.8" x14ac:dyDescent="0.25">
      <c r="A84" s="6" t="s">
        <v>283</v>
      </c>
      <c r="B84" s="4" t="s">
        <v>41</v>
      </c>
      <c r="C84" s="4" t="s">
        <v>52</v>
      </c>
      <c r="D84" s="14" t="s">
        <v>21</v>
      </c>
      <c r="E84" s="37" t="s">
        <v>276</v>
      </c>
      <c r="F84" s="34">
        <v>300</v>
      </c>
      <c r="G84" s="35" t="s">
        <v>14</v>
      </c>
      <c r="H84" s="34">
        <v>13</v>
      </c>
      <c r="I84" s="7">
        <v>574860</v>
      </c>
    </row>
    <row r="85" spans="1:9" ht="92.4" x14ac:dyDescent="0.25">
      <c r="A85" s="5" t="s">
        <v>124</v>
      </c>
      <c r="B85" s="4" t="s">
        <v>41</v>
      </c>
      <c r="C85" s="4" t="s">
        <v>52</v>
      </c>
      <c r="D85" s="5" t="s">
        <v>21</v>
      </c>
      <c r="E85" s="5" t="s">
        <v>125</v>
      </c>
      <c r="F85" s="4" t="s">
        <v>121</v>
      </c>
      <c r="G85" s="4" t="s">
        <v>110</v>
      </c>
      <c r="H85" s="4" t="s">
        <v>43</v>
      </c>
      <c r="I85" s="7">
        <v>2286480</v>
      </c>
    </row>
    <row r="86" spans="1:9" ht="66" x14ac:dyDescent="0.25">
      <c r="A86" s="5" t="s">
        <v>126</v>
      </c>
      <c r="B86" s="4" t="s">
        <v>41</v>
      </c>
      <c r="C86" s="4" t="s">
        <v>52</v>
      </c>
      <c r="D86" s="5" t="s">
        <v>21</v>
      </c>
      <c r="E86" s="5" t="s">
        <v>127</v>
      </c>
      <c r="F86" s="4" t="s">
        <v>121</v>
      </c>
      <c r="G86" s="4" t="s">
        <v>110</v>
      </c>
      <c r="H86" s="4" t="s">
        <v>21</v>
      </c>
      <c r="I86" s="7">
        <v>1517000</v>
      </c>
    </row>
    <row r="87" spans="1:9" ht="52.8" x14ac:dyDescent="0.25">
      <c r="A87" s="5" t="s">
        <v>128</v>
      </c>
      <c r="B87" s="4" t="s">
        <v>41</v>
      </c>
      <c r="C87" s="4" t="s">
        <v>52</v>
      </c>
      <c r="D87" s="5" t="s">
        <v>21</v>
      </c>
      <c r="E87" s="5" t="s">
        <v>129</v>
      </c>
      <c r="F87" s="4" t="s">
        <v>121</v>
      </c>
      <c r="G87" s="4" t="s">
        <v>110</v>
      </c>
      <c r="H87" s="4" t="s">
        <v>21</v>
      </c>
      <c r="I87" s="7">
        <v>11690000</v>
      </c>
    </row>
    <row r="88" spans="1:9" ht="105.6" x14ac:dyDescent="0.25">
      <c r="A88" s="5" t="s">
        <v>130</v>
      </c>
      <c r="B88" s="4" t="s">
        <v>41</v>
      </c>
      <c r="C88" s="4" t="s">
        <v>52</v>
      </c>
      <c r="D88" s="5" t="s">
        <v>21</v>
      </c>
      <c r="E88" s="5" t="s">
        <v>131</v>
      </c>
      <c r="F88" s="4" t="s">
        <v>87</v>
      </c>
      <c r="G88" s="4" t="s">
        <v>73</v>
      </c>
      <c r="H88" s="4" t="s">
        <v>41</v>
      </c>
      <c r="I88" s="7">
        <v>9343000</v>
      </c>
    </row>
    <row r="89" spans="1:9" ht="79.2" x14ac:dyDescent="0.25">
      <c r="A89" s="5" t="s">
        <v>132</v>
      </c>
      <c r="B89" s="4" t="s">
        <v>41</v>
      </c>
      <c r="C89" s="4" t="s">
        <v>52</v>
      </c>
      <c r="D89" s="5" t="s">
        <v>21</v>
      </c>
      <c r="E89" s="5" t="s">
        <v>133</v>
      </c>
      <c r="F89" s="4" t="s">
        <v>121</v>
      </c>
      <c r="G89" s="4" t="s">
        <v>73</v>
      </c>
      <c r="H89" s="4" t="s">
        <v>41</v>
      </c>
      <c r="I89" s="7">
        <v>2688700</v>
      </c>
    </row>
    <row r="90" spans="1:9" ht="145.19999999999999" x14ac:dyDescent="0.25">
      <c r="A90" s="5" t="s">
        <v>134</v>
      </c>
      <c r="B90" s="4" t="s">
        <v>41</v>
      </c>
      <c r="C90" s="4" t="s">
        <v>52</v>
      </c>
      <c r="D90" s="5" t="s">
        <v>21</v>
      </c>
      <c r="E90" s="5" t="s">
        <v>135</v>
      </c>
      <c r="F90" s="4" t="s">
        <v>78</v>
      </c>
      <c r="G90" s="4" t="s">
        <v>110</v>
      </c>
      <c r="H90" s="4" t="s">
        <v>49</v>
      </c>
      <c r="I90" s="7">
        <v>2614100</v>
      </c>
    </row>
    <row r="91" spans="1:9" ht="105.6" x14ac:dyDescent="0.25">
      <c r="A91" s="5" t="s">
        <v>136</v>
      </c>
      <c r="B91" s="4" t="s">
        <v>41</v>
      </c>
      <c r="C91" s="4" t="s">
        <v>52</v>
      </c>
      <c r="D91" s="5" t="s">
        <v>21</v>
      </c>
      <c r="E91" s="5" t="s">
        <v>135</v>
      </c>
      <c r="F91" s="4" t="s">
        <v>20</v>
      </c>
      <c r="G91" s="4" t="s">
        <v>110</v>
      </c>
      <c r="H91" s="4" t="s">
        <v>49</v>
      </c>
      <c r="I91" s="7">
        <v>179700</v>
      </c>
    </row>
    <row r="92" spans="1:9" ht="79.2" x14ac:dyDescent="0.25">
      <c r="A92" s="5" t="s">
        <v>137</v>
      </c>
      <c r="B92" s="4" t="s">
        <v>41</v>
      </c>
      <c r="C92" s="4" t="s">
        <v>52</v>
      </c>
      <c r="D92" s="5" t="s">
        <v>21</v>
      </c>
      <c r="E92" s="5" t="s">
        <v>138</v>
      </c>
      <c r="F92" s="4" t="s">
        <v>121</v>
      </c>
      <c r="G92" s="4" t="s">
        <v>110</v>
      </c>
      <c r="H92" s="4" t="s">
        <v>43</v>
      </c>
      <c r="I92" s="7">
        <v>2460000</v>
      </c>
    </row>
    <row r="93" spans="1:9" ht="118.8" x14ac:dyDescent="0.25">
      <c r="A93" s="5" t="s">
        <v>139</v>
      </c>
      <c r="B93" s="4" t="s">
        <v>41</v>
      </c>
      <c r="C93" s="4" t="s">
        <v>52</v>
      </c>
      <c r="D93" s="5" t="s">
        <v>21</v>
      </c>
      <c r="E93" s="5" t="s">
        <v>140</v>
      </c>
      <c r="F93" s="4" t="s">
        <v>121</v>
      </c>
      <c r="G93" s="4" t="s">
        <v>110</v>
      </c>
      <c r="H93" s="4" t="s">
        <v>21</v>
      </c>
      <c r="I93" s="7">
        <v>120600</v>
      </c>
    </row>
    <row r="94" spans="1:9" ht="118.8" x14ac:dyDescent="0.25">
      <c r="A94" s="5" t="s">
        <v>141</v>
      </c>
      <c r="B94" s="4" t="s">
        <v>41</v>
      </c>
      <c r="C94" s="4" t="s">
        <v>52</v>
      </c>
      <c r="D94" s="5" t="s">
        <v>21</v>
      </c>
      <c r="E94" s="5" t="s">
        <v>142</v>
      </c>
      <c r="F94" s="4" t="s">
        <v>121</v>
      </c>
      <c r="G94" s="4" t="s">
        <v>110</v>
      </c>
      <c r="H94" s="4" t="s">
        <v>21</v>
      </c>
      <c r="I94" s="7">
        <v>289400</v>
      </c>
    </row>
    <row r="95" spans="1:9" ht="52.8" x14ac:dyDescent="0.25">
      <c r="A95" s="5" t="s">
        <v>143</v>
      </c>
      <c r="B95" s="4" t="s">
        <v>41</v>
      </c>
      <c r="C95" s="4" t="s">
        <v>52</v>
      </c>
      <c r="D95" s="5" t="s">
        <v>21</v>
      </c>
      <c r="E95" s="5" t="s">
        <v>144</v>
      </c>
      <c r="F95" s="4" t="s">
        <v>121</v>
      </c>
      <c r="G95" s="4" t="s">
        <v>73</v>
      </c>
      <c r="H95" s="4" t="s">
        <v>41</v>
      </c>
      <c r="I95" s="7">
        <v>8000</v>
      </c>
    </row>
    <row r="96" spans="1:9" ht="52.8" x14ac:dyDescent="0.25">
      <c r="A96" s="5" t="s">
        <v>145</v>
      </c>
      <c r="B96" s="4" t="s">
        <v>41</v>
      </c>
      <c r="C96" s="4" t="s">
        <v>52</v>
      </c>
      <c r="D96" s="12" t="s">
        <v>32</v>
      </c>
      <c r="E96" s="4" t="s">
        <v>0</v>
      </c>
      <c r="F96" s="4" t="s">
        <v>0</v>
      </c>
      <c r="G96" s="4" t="s">
        <v>0</v>
      </c>
      <c r="H96" s="4" t="s">
        <v>0</v>
      </c>
      <c r="I96" s="7">
        <f>I97</f>
        <v>213100</v>
      </c>
    </row>
    <row r="97" spans="1:9" ht="66" x14ac:dyDescent="0.25">
      <c r="A97" s="6" t="s">
        <v>277</v>
      </c>
      <c r="B97" s="4" t="s">
        <v>41</v>
      </c>
      <c r="C97" s="4" t="s">
        <v>52</v>
      </c>
      <c r="D97" s="21" t="s">
        <v>32</v>
      </c>
      <c r="E97" s="37" t="s">
        <v>86</v>
      </c>
      <c r="F97" s="15"/>
      <c r="G97" s="22"/>
      <c r="H97" s="20"/>
      <c r="I97" s="7">
        <f>I98</f>
        <v>213100</v>
      </c>
    </row>
    <row r="98" spans="1:9" ht="79.2" x14ac:dyDescent="0.25">
      <c r="A98" s="6" t="s">
        <v>146</v>
      </c>
      <c r="B98" s="4" t="s">
        <v>41</v>
      </c>
      <c r="C98" s="4" t="s">
        <v>52</v>
      </c>
      <c r="D98" s="5" t="s">
        <v>32</v>
      </c>
      <c r="E98" s="23" t="s">
        <v>86</v>
      </c>
      <c r="F98" s="24" t="s">
        <v>20</v>
      </c>
      <c r="G98" s="4" t="s">
        <v>14</v>
      </c>
      <c r="H98" s="4" t="s">
        <v>72</v>
      </c>
      <c r="I98" s="7">
        <v>213100</v>
      </c>
    </row>
    <row r="99" spans="1:9" ht="39.6" x14ac:dyDescent="0.25">
      <c r="A99" s="6" t="s">
        <v>147</v>
      </c>
      <c r="B99" s="4" t="s">
        <v>41</v>
      </c>
      <c r="C99" s="4" t="s">
        <v>52</v>
      </c>
      <c r="D99" s="5" t="s">
        <v>49</v>
      </c>
      <c r="E99" s="12">
        <v>99999</v>
      </c>
      <c r="F99" s="4" t="s">
        <v>0</v>
      </c>
      <c r="G99" s="4" t="s">
        <v>0</v>
      </c>
      <c r="H99" s="4" t="s">
        <v>0</v>
      </c>
      <c r="I99" s="7">
        <f>I100</f>
        <v>106500</v>
      </c>
    </row>
    <row r="100" spans="1:9" ht="66" x14ac:dyDescent="0.25">
      <c r="A100" s="5" t="s">
        <v>148</v>
      </c>
      <c r="B100" s="4" t="s">
        <v>41</v>
      </c>
      <c r="C100" s="4" t="s">
        <v>52</v>
      </c>
      <c r="D100" s="5" t="s">
        <v>49</v>
      </c>
      <c r="E100" s="5" t="s">
        <v>86</v>
      </c>
      <c r="F100" s="4" t="s">
        <v>20</v>
      </c>
      <c r="G100" s="4" t="s">
        <v>14</v>
      </c>
      <c r="H100" s="4" t="s">
        <v>72</v>
      </c>
      <c r="I100" s="7">
        <v>106500</v>
      </c>
    </row>
    <row r="101" spans="1:9" ht="52.8" x14ac:dyDescent="0.25">
      <c r="A101" s="2" t="s">
        <v>149</v>
      </c>
      <c r="B101" s="3" t="s">
        <v>43</v>
      </c>
      <c r="C101" s="4" t="s">
        <v>0</v>
      </c>
      <c r="D101" s="4" t="s">
        <v>0</v>
      </c>
      <c r="E101" s="5" t="s">
        <v>0</v>
      </c>
      <c r="F101" s="5" t="s">
        <v>0</v>
      </c>
      <c r="G101" s="4" t="s">
        <v>0</v>
      </c>
      <c r="H101" s="4" t="s">
        <v>0</v>
      </c>
      <c r="I101" s="8">
        <f>I102+I114+I127</f>
        <v>48030897</v>
      </c>
    </row>
    <row r="102" spans="1:9" ht="52.8" x14ac:dyDescent="0.25">
      <c r="A102" s="5" t="s">
        <v>150</v>
      </c>
      <c r="B102" s="4" t="s">
        <v>43</v>
      </c>
      <c r="C102" s="4" t="s">
        <v>16</v>
      </c>
      <c r="D102" s="4" t="s">
        <v>0</v>
      </c>
      <c r="E102" s="5" t="s">
        <v>0</v>
      </c>
      <c r="F102" s="5" t="s">
        <v>0</v>
      </c>
      <c r="G102" s="5" t="s">
        <v>0</v>
      </c>
      <c r="H102" s="5" t="s">
        <v>0</v>
      </c>
      <c r="I102" s="7">
        <f>I103+I110</f>
        <v>11139769</v>
      </c>
    </row>
    <row r="103" spans="1:9" ht="26.4" x14ac:dyDescent="0.25">
      <c r="A103" s="5" t="s">
        <v>151</v>
      </c>
      <c r="B103" s="4" t="s">
        <v>43</v>
      </c>
      <c r="C103" s="4" t="s">
        <v>16</v>
      </c>
      <c r="D103" s="5" t="s">
        <v>14</v>
      </c>
      <c r="E103" s="4" t="s">
        <v>0</v>
      </c>
      <c r="F103" s="4" t="s">
        <v>0</v>
      </c>
      <c r="G103" s="4" t="s">
        <v>0</v>
      </c>
      <c r="H103" s="4" t="s">
        <v>0</v>
      </c>
      <c r="I103" s="7">
        <f>I106+I104+I107+I108+I109+I105</f>
        <v>10535063</v>
      </c>
    </row>
    <row r="104" spans="1:9" ht="39.75" customHeight="1" x14ac:dyDescent="0.25">
      <c r="A104" s="38" t="s">
        <v>287</v>
      </c>
      <c r="B104" s="4" t="s">
        <v>43</v>
      </c>
      <c r="C104" s="4" t="s">
        <v>16</v>
      </c>
      <c r="D104" s="25" t="s">
        <v>14</v>
      </c>
      <c r="E104" s="14" t="s">
        <v>280</v>
      </c>
      <c r="F104" s="11" t="s">
        <v>87</v>
      </c>
      <c r="G104" s="11" t="s">
        <v>75</v>
      </c>
      <c r="H104" s="11" t="s">
        <v>14</v>
      </c>
      <c r="I104" s="7">
        <v>1710670</v>
      </c>
    </row>
    <row r="105" spans="1:9" ht="39.75" customHeight="1" x14ac:dyDescent="0.25">
      <c r="A105" s="38" t="s">
        <v>293</v>
      </c>
      <c r="B105" s="11" t="s">
        <v>43</v>
      </c>
      <c r="C105" s="4">
        <v>1</v>
      </c>
      <c r="D105" s="25" t="s">
        <v>14</v>
      </c>
      <c r="E105" s="14" t="s">
        <v>292</v>
      </c>
      <c r="F105" s="11" t="s">
        <v>87</v>
      </c>
      <c r="G105" s="11" t="s">
        <v>73</v>
      </c>
      <c r="H105" s="11" t="s">
        <v>41</v>
      </c>
      <c r="I105" s="7">
        <v>372529</v>
      </c>
    </row>
    <row r="106" spans="1:9" ht="79.2" x14ac:dyDescent="0.25">
      <c r="A106" s="6" t="s">
        <v>152</v>
      </c>
      <c r="B106" s="4" t="s">
        <v>43</v>
      </c>
      <c r="C106" s="4" t="s">
        <v>16</v>
      </c>
      <c r="D106" s="5" t="s">
        <v>14</v>
      </c>
      <c r="E106" s="5" t="s">
        <v>153</v>
      </c>
      <c r="F106" s="4" t="s">
        <v>87</v>
      </c>
      <c r="G106" s="4" t="s">
        <v>73</v>
      </c>
      <c r="H106" s="4" t="s">
        <v>41</v>
      </c>
      <c r="I106" s="7">
        <v>305500</v>
      </c>
    </row>
    <row r="107" spans="1:9" ht="66" x14ac:dyDescent="0.25">
      <c r="A107" s="6" t="s">
        <v>288</v>
      </c>
      <c r="B107" s="4" t="s">
        <v>43</v>
      </c>
      <c r="C107" s="4" t="s">
        <v>16</v>
      </c>
      <c r="D107" s="25" t="s">
        <v>14</v>
      </c>
      <c r="E107" s="6" t="s">
        <v>281</v>
      </c>
      <c r="F107" s="4">
        <v>600</v>
      </c>
      <c r="G107" s="11" t="s">
        <v>73</v>
      </c>
      <c r="H107" s="11" t="s">
        <v>14</v>
      </c>
      <c r="I107" s="7">
        <v>1462357</v>
      </c>
    </row>
    <row r="108" spans="1:9" ht="66.599999999999994" customHeight="1" x14ac:dyDescent="0.25">
      <c r="A108" s="6" t="s">
        <v>288</v>
      </c>
      <c r="B108" s="4" t="s">
        <v>43</v>
      </c>
      <c r="C108" s="4" t="s">
        <v>16</v>
      </c>
      <c r="D108" s="5" t="s">
        <v>14</v>
      </c>
      <c r="E108" s="6" t="s">
        <v>281</v>
      </c>
      <c r="F108" s="4">
        <v>600</v>
      </c>
      <c r="G108" s="11" t="s">
        <v>73</v>
      </c>
      <c r="H108" s="11" t="s">
        <v>41</v>
      </c>
      <c r="I108" s="7">
        <v>4693322</v>
      </c>
    </row>
    <row r="109" spans="1:9" ht="68.400000000000006" customHeight="1" x14ac:dyDescent="0.25">
      <c r="A109" s="6" t="s">
        <v>288</v>
      </c>
      <c r="B109" s="4" t="s">
        <v>43</v>
      </c>
      <c r="C109" s="4" t="s">
        <v>16</v>
      </c>
      <c r="D109" s="25" t="s">
        <v>14</v>
      </c>
      <c r="E109" s="6" t="s">
        <v>281</v>
      </c>
      <c r="F109" s="4">
        <v>600</v>
      </c>
      <c r="G109" s="11" t="s">
        <v>73</v>
      </c>
      <c r="H109" s="11" t="s">
        <v>43</v>
      </c>
      <c r="I109" s="7">
        <v>1990685</v>
      </c>
    </row>
    <row r="110" spans="1:9" ht="39.6" x14ac:dyDescent="0.25">
      <c r="A110" s="5" t="s">
        <v>154</v>
      </c>
      <c r="B110" s="4" t="s">
        <v>43</v>
      </c>
      <c r="C110" s="4" t="s">
        <v>16</v>
      </c>
      <c r="D110" s="5" t="s">
        <v>43</v>
      </c>
      <c r="E110" s="4" t="s">
        <v>0</v>
      </c>
      <c r="F110" s="4" t="s">
        <v>0</v>
      </c>
      <c r="G110" s="4" t="s">
        <v>0</v>
      </c>
      <c r="H110" s="4" t="s">
        <v>0</v>
      </c>
      <c r="I110" s="7">
        <f>I111+I112+I113</f>
        <v>604706</v>
      </c>
    </row>
    <row r="111" spans="1:9" ht="39.6" x14ac:dyDescent="0.25">
      <c r="A111" s="6" t="s">
        <v>273</v>
      </c>
      <c r="B111" s="4" t="s">
        <v>43</v>
      </c>
      <c r="C111" s="4" t="s">
        <v>16</v>
      </c>
      <c r="D111" s="5" t="s">
        <v>43</v>
      </c>
      <c r="E111" s="5" t="s">
        <v>155</v>
      </c>
      <c r="F111" s="27">
        <v>500</v>
      </c>
      <c r="G111" s="4" t="s">
        <v>32</v>
      </c>
      <c r="H111" s="4" t="s">
        <v>14</v>
      </c>
      <c r="I111" s="7">
        <v>244000</v>
      </c>
    </row>
    <row r="112" spans="1:9" ht="26.4" x14ac:dyDescent="0.25">
      <c r="A112" s="6" t="s">
        <v>285</v>
      </c>
      <c r="B112" s="4" t="s">
        <v>43</v>
      </c>
      <c r="C112" s="4" t="s">
        <v>16</v>
      </c>
      <c r="D112" s="5" t="s">
        <v>43</v>
      </c>
      <c r="E112" s="12">
        <v>20580</v>
      </c>
      <c r="F112" s="27">
        <v>200</v>
      </c>
      <c r="G112" s="11" t="s">
        <v>14</v>
      </c>
      <c r="H112" s="10">
        <v>13</v>
      </c>
      <c r="I112" s="7">
        <v>72300</v>
      </c>
    </row>
    <row r="113" spans="1:9" ht="26.4" x14ac:dyDescent="0.25">
      <c r="A113" s="6" t="s">
        <v>286</v>
      </c>
      <c r="B113" s="4" t="s">
        <v>43</v>
      </c>
      <c r="C113" s="4" t="s">
        <v>16</v>
      </c>
      <c r="D113" s="5" t="s">
        <v>43</v>
      </c>
      <c r="E113" s="12">
        <v>20610</v>
      </c>
      <c r="F113" s="27">
        <v>500</v>
      </c>
      <c r="G113" s="11" t="s">
        <v>32</v>
      </c>
      <c r="H113" s="11" t="s">
        <v>14</v>
      </c>
      <c r="I113" s="7">
        <v>288406</v>
      </c>
    </row>
    <row r="114" spans="1:9" ht="26.4" x14ac:dyDescent="0.25">
      <c r="A114" s="5" t="s">
        <v>156</v>
      </c>
      <c r="B114" s="4" t="s">
        <v>43</v>
      </c>
      <c r="C114" s="4" t="s">
        <v>36</v>
      </c>
      <c r="D114" s="4" t="s">
        <v>0</v>
      </c>
      <c r="E114" s="5" t="s">
        <v>0</v>
      </c>
      <c r="F114" s="5" t="s">
        <v>0</v>
      </c>
      <c r="G114" s="5" t="s">
        <v>0</v>
      </c>
      <c r="H114" s="5" t="s">
        <v>0</v>
      </c>
      <c r="I114" s="7">
        <f>I115+I119+I121+I123+I125</f>
        <v>36391128</v>
      </c>
    </row>
    <row r="115" spans="1:9" ht="26.4" x14ac:dyDescent="0.25">
      <c r="A115" s="5" t="s">
        <v>157</v>
      </c>
      <c r="B115" s="4" t="s">
        <v>43</v>
      </c>
      <c r="C115" s="4" t="s">
        <v>36</v>
      </c>
      <c r="D115" s="5" t="s">
        <v>14</v>
      </c>
      <c r="E115" s="4" t="s">
        <v>0</v>
      </c>
      <c r="F115" s="4" t="s">
        <v>0</v>
      </c>
      <c r="G115" s="4" t="s">
        <v>0</v>
      </c>
      <c r="H115" s="4" t="s">
        <v>0</v>
      </c>
      <c r="I115" s="7">
        <f>SUM(I116:I118)</f>
        <v>24061128</v>
      </c>
    </row>
    <row r="116" spans="1:9" ht="52.8" x14ac:dyDescent="0.25">
      <c r="A116" s="6" t="s">
        <v>158</v>
      </c>
      <c r="B116" s="4" t="s">
        <v>43</v>
      </c>
      <c r="C116" s="4" t="s">
        <v>36</v>
      </c>
      <c r="D116" s="5" t="s">
        <v>14</v>
      </c>
      <c r="E116" s="5" t="s">
        <v>86</v>
      </c>
      <c r="F116" s="4" t="s">
        <v>20</v>
      </c>
      <c r="G116" s="4" t="s">
        <v>21</v>
      </c>
      <c r="H116" s="4" t="s">
        <v>74</v>
      </c>
      <c r="I116" s="7">
        <v>5550028</v>
      </c>
    </row>
    <row r="117" spans="1:9" ht="39.6" x14ac:dyDescent="0.25">
      <c r="A117" s="5" t="s">
        <v>159</v>
      </c>
      <c r="B117" s="4" t="s">
        <v>43</v>
      </c>
      <c r="C117" s="4" t="s">
        <v>36</v>
      </c>
      <c r="D117" s="5" t="s">
        <v>14</v>
      </c>
      <c r="E117" s="5" t="s">
        <v>86</v>
      </c>
      <c r="F117" s="4" t="s">
        <v>160</v>
      </c>
      <c r="G117" s="4" t="s">
        <v>21</v>
      </c>
      <c r="H117" s="4" t="s">
        <v>74</v>
      </c>
      <c r="I117" s="7">
        <v>17901100</v>
      </c>
    </row>
    <row r="118" spans="1:9" ht="79.2" x14ac:dyDescent="0.25">
      <c r="A118" s="5" t="s">
        <v>161</v>
      </c>
      <c r="B118" s="4" t="s">
        <v>43</v>
      </c>
      <c r="C118" s="4" t="s">
        <v>36</v>
      </c>
      <c r="D118" s="5" t="s">
        <v>14</v>
      </c>
      <c r="E118" s="5" t="s">
        <v>162</v>
      </c>
      <c r="F118" s="4" t="s">
        <v>20</v>
      </c>
      <c r="G118" s="4" t="s">
        <v>21</v>
      </c>
      <c r="H118" s="4" t="s">
        <v>74</v>
      </c>
      <c r="I118" s="7">
        <v>610000</v>
      </c>
    </row>
    <row r="119" spans="1:9" ht="26.4" x14ac:dyDescent="0.25">
      <c r="A119" s="5" t="s">
        <v>163</v>
      </c>
      <c r="B119" s="4" t="s">
        <v>43</v>
      </c>
      <c r="C119" s="4" t="s">
        <v>36</v>
      </c>
      <c r="D119" s="5" t="s">
        <v>41</v>
      </c>
      <c r="E119" s="4" t="s">
        <v>0</v>
      </c>
      <c r="F119" s="4" t="s">
        <v>0</v>
      </c>
      <c r="G119" s="4" t="s">
        <v>0</v>
      </c>
      <c r="H119" s="4" t="s">
        <v>0</v>
      </c>
      <c r="I119" s="7">
        <f>I120</f>
        <v>70000</v>
      </c>
    </row>
    <row r="120" spans="1:9" ht="79.2" x14ac:dyDescent="0.25">
      <c r="A120" s="5" t="s">
        <v>164</v>
      </c>
      <c r="B120" s="4" t="s">
        <v>43</v>
      </c>
      <c r="C120" s="4" t="s">
        <v>36</v>
      </c>
      <c r="D120" s="5" t="s">
        <v>41</v>
      </c>
      <c r="E120" s="5" t="s">
        <v>165</v>
      </c>
      <c r="F120" s="4" t="s">
        <v>20</v>
      </c>
      <c r="G120" s="4" t="s">
        <v>21</v>
      </c>
      <c r="H120" s="4" t="s">
        <v>74</v>
      </c>
      <c r="I120" s="7">
        <v>70000</v>
      </c>
    </row>
    <row r="121" spans="1:9" ht="26.4" x14ac:dyDescent="0.25">
      <c r="A121" s="5" t="s">
        <v>166</v>
      </c>
      <c r="B121" s="4" t="s">
        <v>43</v>
      </c>
      <c r="C121" s="4" t="s">
        <v>36</v>
      </c>
      <c r="D121" s="5" t="s">
        <v>43</v>
      </c>
      <c r="E121" s="4" t="s">
        <v>0</v>
      </c>
      <c r="F121" s="4" t="s">
        <v>0</v>
      </c>
      <c r="G121" s="4" t="s">
        <v>0</v>
      </c>
      <c r="H121" s="4" t="s">
        <v>0</v>
      </c>
      <c r="I121" s="7">
        <f>I122</f>
        <v>1860000</v>
      </c>
    </row>
    <row r="122" spans="1:9" ht="132" x14ac:dyDescent="0.25">
      <c r="A122" s="5" t="s">
        <v>167</v>
      </c>
      <c r="B122" s="4" t="s">
        <v>43</v>
      </c>
      <c r="C122" s="4" t="s">
        <v>36</v>
      </c>
      <c r="D122" s="5" t="s">
        <v>43</v>
      </c>
      <c r="E122" s="5" t="s">
        <v>168</v>
      </c>
      <c r="F122" s="4" t="s">
        <v>169</v>
      </c>
      <c r="G122" s="4" t="s">
        <v>21</v>
      </c>
      <c r="H122" s="4" t="s">
        <v>74</v>
      </c>
      <c r="I122" s="7">
        <v>1860000</v>
      </c>
    </row>
    <row r="123" spans="1:9" x14ac:dyDescent="0.25">
      <c r="A123" s="5" t="s">
        <v>170</v>
      </c>
      <c r="B123" s="4" t="s">
        <v>43</v>
      </c>
      <c r="C123" s="4" t="s">
        <v>36</v>
      </c>
      <c r="D123" s="5" t="s">
        <v>21</v>
      </c>
      <c r="E123" s="4" t="s">
        <v>0</v>
      </c>
      <c r="F123" s="4" t="s">
        <v>0</v>
      </c>
      <c r="G123" s="4" t="s">
        <v>0</v>
      </c>
      <c r="H123" s="4" t="s">
        <v>0</v>
      </c>
      <c r="I123" s="7">
        <f>I124</f>
        <v>5000000</v>
      </c>
    </row>
    <row r="124" spans="1:9" ht="39.6" x14ac:dyDescent="0.25">
      <c r="A124" s="5" t="s">
        <v>171</v>
      </c>
      <c r="B124" s="4" t="s">
        <v>43</v>
      </c>
      <c r="C124" s="4" t="s">
        <v>36</v>
      </c>
      <c r="D124" s="5" t="s">
        <v>21</v>
      </c>
      <c r="E124" s="5" t="s">
        <v>86</v>
      </c>
      <c r="F124" s="4" t="s">
        <v>160</v>
      </c>
      <c r="G124" s="4" t="s">
        <v>21</v>
      </c>
      <c r="H124" s="4" t="s">
        <v>74</v>
      </c>
      <c r="I124" s="7">
        <v>5000000</v>
      </c>
    </row>
    <row r="125" spans="1:9" ht="26.4" x14ac:dyDescent="0.25">
      <c r="A125" s="5" t="s">
        <v>172</v>
      </c>
      <c r="B125" s="4" t="s">
        <v>43</v>
      </c>
      <c r="C125" s="4" t="s">
        <v>36</v>
      </c>
      <c r="D125" s="5" t="s">
        <v>32</v>
      </c>
      <c r="E125" s="4" t="s">
        <v>0</v>
      </c>
      <c r="F125" s="4" t="s">
        <v>0</v>
      </c>
      <c r="G125" s="4" t="s">
        <v>0</v>
      </c>
      <c r="H125" s="4" t="s">
        <v>0</v>
      </c>
      <c r="I125" s="7">
        <f>I126</f>
        <v>5400000</v>
      </c>
    </row>
    <row r="126" spans="1:9" ht="52.8" x14ac:dyDescent="0.25">
      <c r="A126" s="5" t="s">
        <v>173</v>
      </c>
      <c r="B126" s="4" t="s">
        <v>43</v>
      </c>
      <c r="C126" s="4" t="s">
        <v>36</v>
      </c>
      <c r="D126" s="5" t="s">
        <v>32</v>
      </c>
      <c r="E126" s="5" t="s">
        <v>174</v>
      </c>
      <c r="F126" s="4" t="s">
        <v>25</v>
      </c>
      <c r="G126" s="4" t="s">
        <v>21</v>
      </c>
      <c r="H126" s="4" t="s">
        <v>75</v>
      </c>
      <c r="I126" s="7">
        <v>5400000</v>
      </c>
    </row>
    <row r="127" spans="1:9" ht="39.6" x14ac:dyDescent="0.25">
      <c r="A127" s="39" t="s">
        <v>295</v>
      </c>
      <c r="B127" s="11" t="s">
        <v>43</v>
      </c>
      <c r="C127" s="10">
        <v>3</v>
      </c>
      <c r="D127" s="13"/>
      <c r="E127" s="5"/>
      <c r="F127" s="4"/>
      <c r="G127" s="4"/>
      <c r="H127" s="4"/>
      <c r="I127" s="7">
        <f>I128</f>
        <v>500000</v>
      </c>
    </row>
    <row r="128" spans="1:9" ht="26.4" x14ac:dyDescent="0.25">
      <c r="A128" s="39" t="s">
        <v>296</v>
      </c>
      <c r="B128" s="11" t="s">
        <v>43</v>
      </c>
      <c r="C128" s="11" t="s">
        <v>52</v>
      </c>
      <c r="D128" s="25" t="s">
        <v>49</v>
      </c>
      <c r="E128" s="5"/>
      <c r="F128" s="4"/>
      <c r="G128" s="4"/>
      <c r="H128" s="4"/>
      <c r="I128" s="7">
        <f>I129</f>
        <v>500000</v>
      </c>
    </row>
    <row r="129" spans="1:9" ht="52.8" x14ac:dyDescent="0.25">
      <c r="A129" s="39" t="s">
        <v>297</v>
      </c>
      <c r="B129" s="11" t="s">
        <v>43</v>
      </c>
      <c r="C129" s="11" t="s">
        <v>52</v>
      </c>
      <c r="D129" s="25" t="s">
        <v>49</v>
      </c>
      <c r="E129" s="12">
        <v>99999</v>
      </c>
      <c r="F129" s="4">
        <v>200</v>
      </c>
      <c r="G129" s="11" t="s">
        <v>14</v>
      </c>
      <c r="H129" s="4">
        <v>13</v>
      </c>
      <c r="I129" s="7">
        <v>500000</v>
      </c>
    </row>
    <row r="130" spans="1:9" ht="66" x14ac:dyDescent="0.25">
      <c r="A130" s="2" t="s">
        <v>175</v>
      </c>
      <c r="B130" s="3" t="s">
        <v>21</v>
      </c>
      <c r="C130" s="4" t="s">
        <v>0</v>
      </c>
      <c r="D130" s="4" t="s">
        <v>0</v>
      </c>
      <c r="E130" s="5" t="s">
        <v>0</v>
      </c>
      <c r="F130" s="5" t="s">
        <v>0</v>
      </c>
      <c r="G130" s="4" t="s">
        <v>0</v>
      </c>
      <c r="H130" s="4" t="s">
        <v>0</v>
      </c>
      <c r="I130" s="8">
        <f>I131</f>
        <v>5653467</v>
      </c>
    </row>
    <row r="131" spans="1:9" ht="66" x14ac:dyDescent="0.25">
      <c r="A131" s="5" t="s">
        <v>176</v>
      </c>
      <c r="B131" s="4" t="s">
        <v>21</v>
      </c>
      <c r="C131" s="4" t="s">
        <v>16</v>
      </c>
      <c r="D131" s="4" t="s">
        <v>0</v>
      </c>
      <c r="E131" s="5" t="s">
        <v>0</v>
      </c>
      <c r="F131" s="5" t="s">
        <v>0</v>
      </c>
      <c r="G131" s="5" t="s">
        <v>0</v>
      </c>
      <c r="H131" s="5" t="s">
        <v>0</v>
      </c>
      <c r="I131" s="7">
        <f>I132+I136</f>
        <v>5653467</v>
      </c>
    </row>
    <row r="132" spans="1:9" ht="26.4" x14ac:dyDescent="0.25">
      <c r="A132" s="5" t="s">
        <v>177</v>
      </c>
      <c r="B132" s="4" t="s">
        <v>21</v>
      </c>
      <c r="C132" s="4" t="s">
        <v>16</v>
      </c>
      <c r="D132" s="5" t="s">
        <v>32</v>
      </c>
      <c r="E132" s="4" t="s">
        <v>0</v>
      </c>
      <c r="F132" s="4" t="s">
        <v>0</v>
      </c>
      <c r="G132" s="4" t="s">
        <v>0</v>
      </c>
      <c r="H132" s="4" t="s">
        <v>0</v>
      </c>
      <c r="I132" s="7">
        <f>SUM(I133:I135)</f>
        <v>2231700</v>
      </c>
    </row>
    <row r="133" spans="1:9" ht="66" x14ac:dyDescent="0.25">
      <c r="A133" s="5" t="s">
        <v>178</v>
      </c>
      <c r="B133" s="4" t="s">
        <v>21</v>
      </c>
      <c r="C133" s="4" t="s">
        <v>16</v>
      </c>
      <c r="D133" s="5" t="s">
        <v>32</v>
      </c>
      <c r="E133" s="5" t="s">
        <v>179</v>
      </c>
      <c r="F133" s="4" t="s">
        <v>78</v>
      </c>
      <c r="G133" s="4" t="s">
        <v>43</v>
      </c>
      <c r="H133" s="4" t="s">
        <v>74</v>
      </c>
      <c r="I133" s="7">
        <v>1937900</v>
      </c>
    </row>
    <row r="134" spans="1:9" ht="39.6" x14ac:dyDescent="0.25">
      <c r="A134" s="6" t="s">
        <v>180</v>
      </c>
      <c r="B134" s="4" t="s">
        <v>21</v>
      </c>
      <c r="C134" s="4" t="s">
        <v>16</v>
      </c>
      <c r="D134" s="5" t="s">
        <v>32</v>
      </c>
      <c r="E134" s="5" t="s">
        <v>179</v>
      </c>
      <c r="F134" s="4" t="s">
        <v>20</v>
      </c>
      <c r="G134" s="4" t="s">
        <v>43</v>
      </c>
      <c r="H134" s="4" t="s">
        <v>74</v>
      </c>
      <c r="I134" s="7">
        <v>290000</v>
      </c>
    </row>
    <row r="135" spans="1:9" ht="26.4" x14ac:dyDescent="0.25">
      <c r="A135" s="5" t="s">
        <v>181</v>
      </c>
      <c r="B135" s="4" t="s">
        <v>21</v>
      </c>
      <c r="C135" s="4" t="s">
        <v>16</v>
      </c>
      <c r="D135" s="5" t="s">
        <v>32</v>
      </c>
      <c r="E135" s="5" t="s">
        <v>179</v>
      </c>
      <c r="F135" s="4" t="s">
        <v>25</v>
      </c>
      <c r="G135" s="4" t="s">
        <v>43</v>
      </c>
      <c r="H135" s="4" t="s">
        <v>74</v>
      </c>
      <c r="I135" s="7">
        <v>3800</v>
      </c>
    </row>
    <row r="136" spans="1:9" ht="39.6" x14ac:dyDescent="0.25">
      <c r="A136" s="5" t="s">
        <v>278</v>
      </c>
      <c r="B136" s="4" t="s">
        <v>21</v>
      </c>
      <c r="C136" s="4" t="s">
        <v>16</v>
      </c>
      <c r="D136" s="25" t="s">
        <v>49</v>
      </c>
      <c r="E136" s="13"/>
      <c r="F136" s="10"/>
      <c r="G136" s="10"/>
      <c r="H136" s="10"/>
      <c r="I136" s="7">
        <f>I137</f>
        <v>3421767</v>
      </c>
    </row>
    <row r="137" spans="1:9" ht="52.8" x14ac:dyDescent="0.25">
      <c r="A137" s="6" t="s">
        <v>279</v>
      </c>
      <c r="B137" s="4" t="s">
        <v>21</v>
      </c>
      <c r="C137" s="4" t="s">
        <v>16</v>
      </c>
      <c r="D137" s="25" t="s">
        <v>49</v>
      </c>
      <c r="E137" s="25" t="s">
        <v>86</v>
      </c>
      <c r="F137" s="11" t="s">
        <v>20</v>
      </c>
      <c r="G137" s="11" t="s">
        <v>43</v>
      </c>
      <c r="H137" s="11" t="s">
        <v>74</v>
      </c>
      <c r="I137" s="7">
        <v>3421767</v>
      </c>
    </row>
    <row r="138" spans="1:9" ht="66" x14ac:dyDescent="0.25">
      <c r="A138" s="2" t="s">
        <v>182</v>
      </c>
      <c r="B138" s="3" t="s">
        <v>32</v>
      </c>
      <c r="C138" s="4" t="s">
        <v>0</v>
      </c>
      <c r="D138" s="4" t="s">
        <v>0</v>
      </c>
      <c r="E138" s="5" t="s">
        <v>0</v>
      </c>
      <c r="F138" s="5" t="s">
        <v>0</v>
      </c>
      <c r="G138" s="4" t="s">
        <v>0</v>
      </c>
      <c r="H138" s="4" t="s">
        <v>0</v>
      </c>
      <c r="I138" s="8">
        <f>I139+I156+I159+I164</f>
        <v>23954493</v>
      </c>
    </row>
    <row r="139" spans="1:9" ht="52.8" x14ac:dyDescent="0.25">
      <c r="A139" s="5" t="s">
        <v>183</v>
      </c>
      <c r="B139" s="4" t="s">
        <v>32</v>
      </c>
      <c r="C139" s="4" t="s">
        <v>16</v>
      </c>
      <c r="D139" s="4" t="s">
        <v>0</v>
      </c>
      <c r="E139" s="5" t="s">
        <v>0</v>
      </c>
      <c r="F139" s="5" t="s">
        <v>0</v>
      </c>
      <c r="G139" s="5" t="s">
        <v>0</v>
      </c>
      <c r="H139" s="5" t="s">
        <v>0</v>
      </c>
      <c r="I139" s="7">
        <f>I140+I143+I146</f>
        <v>4933900</v>
      </c>
    </row>
    <row r="140" spans="1:9" ht="26.4" x14ac:dyDescent="0.25">
      <c r="A140" s="5" t="s">
        <v>184</v>
      </c>
      <c r="B140" s="4" t="s">
        <v>32</v>
      </c>
      <c r="C140" s="4" t="s">
        <v>16</v>
      </c>
      <c r="D140" s="5" t="s">
        <v>14</v>
      </c>
      <c r="E140" s="4" t="s">
        <v>0</v>
      </c>
      <c r="F140" s="4" t="s">
        <v>0</v>
      </c>
      <c r="G140" s="4" t="s">
        <v>0</v>
      </c>
      <c r="H140" s="4" t="s">
        <v>0</v>
      </c>
      <c r="I140" s="7">
        <f>SUM(I141:I142)</f>
        <v>140000</v>
      </c>
    </row>
    <row r="141" spans="1:9" ht="52.8" x14ac:dyDescent="0.25">
      <c r="A141" s="5" t="s">
        <v>185</v>
      </c>
      <c r="B141" s="4" t="s">
        <v>32</v>
      </c>
      <c r="C141" s="4" t="s">
        <v>16</v>
      </c>
      <c r="D141" s="5" t="s">
        <v>14</v>
      </c>
      <c r="E141" s="5" t="s">
        <v>186</v>
      </c>
      <c r="F141" s="4" t="s">
        <v>20</v>
      </c>
      <c r="G141" s="4" t="s">
        <v>14</v>
      </c>
      <c r="H141" s="4" t="s">
        <v>21</v>
      </c>
      <c r="I141" s="7">
        <v>70000</v>
      </c>
    </row>
    <row r="142" spans="1:9" ht="52.8" x14ac:dyDescent="0.25">
      <c r="A142" s="5" t="s">
        <v>185</v>
      </c>
      <c r="B142" s="4" t="s">
        <v>32</v>
      </c>
      <c r="C142" s="4" t="s">
        <v>16</v>
      </c>
      <c r="D142" s="5" t="s">
        <v>14</v>
      </c>
      <c r="E142" s="5" t="s">
        <v>186</v>
      </c>
      <c r="F142" s="4" t="s">
        <v>20</v>
      </c>
      <c r="G142" s="4" t="s">
        <v>14</v>
      </c>
      <c r="H142" s="4" t="s">
        <v>49</v>
      </c>
      <c r="I142" s="7">
        <v>70000</v>
      </c>
    </row>
    <row r="143" spans="1:9" ht="26.4" x14ac:dyDescent="0.25">
      <c r="A143" s="5" t="s">
        <v>187</v>
      </c>
      <c r="B143" s="4" t="s">
        <v>32</v>
      </c>
      <c r="C143" s="4" t="s">
        <v>16</v>
      </c>
      <c r="D143" s="5" t="s">
        <v>43</v>
      </c>
      <c r="E143" s="4" t="s">
        <v>0</v>
      </c>
      <c r="F143" s="4" t="s">
        <v>0</v>
      </c>
      <c r="G143" s="4" t="s">
        <v>0</v>
      </c>
      <c r="H143" s="4" t="s">
        <v>0</v>
      </c>
      <c r="I143" s="7">
        <f>SUM(I144:I145)</f>
        <v>337000</v>
      </c>
    </row>
    <row r="144" spans="1:9" ht="52.8" x14ac:dyDescent="0.25">
      <c r="A144" s="5" t="s">
        <v>188</v>
      </c>
      <c r="B144" s="4" t="s">
        <v>32</v>
      </c>
      <c r="C144" s="4" t="s">
        <v>16</v>
      </c>
      <c r="D144" s="5" t="s">
        <v>43</v>
      </c>
      <c r="E144" s="5" t="s">
        <v>189</v>
      </c>
      <c r="F144" s="4" t="s">
        <v>20</v>
      </c>
      <c r="G144" s="4" t="s">
        <v>14</v>
      </c>
      <c r="H144" s="4" t="s">
        <v>21</v>
      </c>
      <c r="I144" s="7">
        <f>132000+25000</f>
        <v>157000</v>
      </c>
    </row>
    <row r="145" spans="1:9" ht="52.8" x14ac:dyDescent="0.25">
      <c r="A145" s="5" t="s">
        <v>188</v>
      </c>
      <c r="B145" s="4" t="s">
        <v>32</v>
      </c>
      <c r="C145" s="4" t="s">
        <v>16</v>
      </c>
      <c r="D145" s="5" t="s">
        <v>43</v>
      </c>
      <c r="E145" s="5" t="s">
        <v>189</v>
      </c>
      <c r="F145" s="4" t="s">
        <v>20</v>
      </c>
      <c r="G145" s="4" t="s">
        <v>14</v>
      </c>
      <c r="H145" s="4" t="s">
        <v>49</v>
      </c>
      <c r="I145" s="7">
        <v>180000</v>
      </c>
    </row>
    <row r="146" spans="1:9" ht="26.4" x14ac:dyDescent="0.25">
      <c r="A146" s="5" t="s">
        <v>190</v>
      </c>
      <c r="B146" s="4" t="s">
        <v>32</v>
      </c>
      <c r="C146" s="4" t="s">
        <v>16</v>
      </c>
      <c r="D146" s="5" t="s">
        <v>73</v>
      </c>
      <c r="E146" s="4" t="s">
        <v>0</v>
      </c>
      <c r="F146" s="4" t="s">
        <v>0</v>
      </c>
      <c r="G146" s="4" t="s">
        <v>0</v>
      </c>
      <c r="H146" s="4" t="s">
        <v>0</v>
      </c>
      <c r="I146" s="7">
        <f>I147+I148+I149+I150+I151+I152+I153+I154+I155</f>
        <v>4456900</v>
      </c>
    </row>
    <row r="147" spans="1:9" ht="105.6" x14ac:dyDescent="0.25">
      <c r="A147" s="5" t="s">
        <v>191</v>
      </c>
      <c r="B147" s="4" t="s">
        <v>32</v>
      </c>
      <c r="C147" s="4" t="s">
        <v>16</v>
      </c>
      <c r="D147" s="5" t="s">
        <v>73</v>
      </c>
      <c r="E147" s="5" t="s">
        <v>192</v>
      </c>
      <c r="F147" s="4" t="s">
        <v>78</v>
      </c>
      <c r="G147" s="4" t="s">
        <v>14</v>
      </c>
      <c r="H147" s="4" t="s">
        <v>72</v>
      </c>
      <c r="I147" s="7">
        <v>1392100</v>
      </c>
    </row>
    <row r="148" spans="1:9" ht="66" x14ac:dyDescent="0.25">
      <c r="A148" s="5" t="s">
        <v>193</v>
      </c>
      <c r="B148" s="4" t="s">
        <v>32</v>
      </c>
      <c r="C148" s="4" t="s">
        <v>16</v>
      </c>
      <c r="D148" s="5" t="s">
        <v>73</v>
      </c>
      <c r="E148" s="5" t="s">
        <v>192</v>
      </c>
      <c r="F148" s="4" t="s">
        <v>20</v>
      </c>
      <c r="G148" s="4" t="s">
        <v>14</v>
      </c>
      <c r="H148" s="4" t="s">
        <v>72</v>
      </c>
      <c r="I148" s="7">
        <v>303900</v>
      </c>
    </row>
    <row r="149" spans="1:9" ht="145.19999999999999" x14ac:dyDescent="0.25">
      <c r="A149" s="5" t="s">
        <v>194</v>
      </c>
      <c r="B149" s="4" t="s">
        <v>32</v>
      </c>
      <c r="C149" s="4" t="s">
        <v>16</v>
      </c>
      <c r="D149" s="5" t="s">
        <v>73</v>
      </c>
      <c r="E149" s="5" t="s">
        <v>195</v>
      </c>
      <c r="F149" s="4" t="s">
        <v>78</v>
      </c>
      <c r="G149" s="4" t="s">
        <v>14</v>
      </c>
      <c r="H149" s="4" t="s">
        <v>72</v>
      </c>
      <c r="I149" s="7">
        <v>491900</v>
      </c>
    </row>
    <row r="150" spans="1:9" ht="105.6" x14ac:dyDescent="0.25">
      <c r="A150" s="5" t="s">
        <v>196</v>
      </c>
      <c r="B150" s="4" t="s">
        <v>32</v>
      </c>
      <c r="C150" s="4" t="s">
        <v>16</v>
      </c>
      <c r="D150" s="5" t="s">
        <v>73</v>
      </c>
      <c r="E150" s="5" t="s">
        <v>195</v>
      </c>
      <c r="F150" s="4" t="s">
        <v>20</v>
      </c>
      <c r="G150" s="4" t="s">
        <v>14</v>
      </c>
      <c r="H150" s="4" t="s">
        <v>72</v>
      </c>
      <c r="I150" s="7">
        <v>87900</v>
      </c>
    </row>
    <row r="151" spans="1:9" ht="132" x14ac:dyDescent="0.25">
      <c r="A151" s="5" t="s">
        <v>197</v>
      </c>
      <c r="B151" s="4" t="s">
        <v>32</v>
      </c>
      <c r="C151" s="4" t="s">
        <v>16</v>
      </c>
      <c r="D151" s="5" t="s">
        <v>73</v>
      </c>
      <c r="E151" s="5" t="s">
        <v>198</v>
      </c>
      <c r="F151" s="4" t="s">
        <v>78</v>
      </c>
      <c r="G151" s="4" t="s">
        <v>14</v>
      </c>
      <c r="H151" s="4" t="s">
        <v>72</v>
      </c>
      <c r="I151" s="7">
        <v>494400</v>
      </c>
    </row>
    <row r="152" spans="1:9" ht="105.6" x14ac:dyDescent="0.25">
      <c r="A152" s="5" t="s">
        <v>199</v>
      </c>
      <c r="B152" s="4" t="s">
        <v>32</v>
      </c>
      <c r="C152" s="4" t="s">
        <v>16</v>
      </c>
      <c r="D152" s="5" t="s">
        <v>73</v>
      </c>
      <c r="E152" s="5" t="s">
        <v>198</v>
      </c>
      <c r="F152" s="4" t="s">
        <v>20</v>
      </c>
      <c r="G152" s="4" t="s">
        <v>14</v>
      </c>
      <c r="H152" s="4" t="s">
        <v>72</v>
      </c>
      <c r="I152" s="7">
        <v>338000</v>
      </c>
    </row>
    <row r="153" spans="1:9" ht="105.6" x14ac:dyDescent="0.25">
      <c r="A153" s="5" t="s">
        <v>200</v>
      </c>
      <c r="B153" s="4" t="s">
        <v>32</v>
      </c>
      <c r="C153" s="4" t="s">
        <v>16</v>
      </c>
      <c r="D153" s="5" t="s">
        <v>73</v>
      </c>
      <c r="E153" s="5" t="s">
        <v>201</v>
      </c>
      <c r="F153" s="4" t="s">
        <v>78</v>
      </c>
      <c r="G153" s="4" t="s">
        <v>21</v>
      </c>
      <c r="H153" s="4" t="s">
        <v>14</v>
      </c>
      <c r="I153" s="7">
        <v>355000</v>
      </c>
    </row>
    <row r="154" spans="1:9" ht="79.2" x14ac:dyDescent="0.25">
      <c r="A154" s="6" t="s">
        <v>202</v>
      </c>
      <c r="B154" s="4" t="s">
        <v>32</v>
      </c>
      <c r="C154" s="4" t="s">
        <v>16</v>
      </c>
      <c r="D154" s="5" t="s">
        <v>73</v>
      </c>
      <c r="E154" s="5" t="s">
        <v>201</v>
      </c>
      <c r="F154" s="4" t="s">
        <v>20</v>
      </c>
      <c r="G154" s="4" t="s">
        <v>21</v>
      </c>
      <c r="H154" s="4" t="s">
        <v>14</v>
      </c>
      <c r="I154" s="7">
        <v>65700</v>
      </c>
    </row>
    <row r="155" spans="1:9" ht="52.8" x14ac:dyDescent="0.25">
      <c r="A155" s="6" t="s">
        <v>289</v>
      </c>
      <c r="B155" s="4" t="s">
        <v>32</v>
      </c>
      <c r="C155" s="4" t="s">
        <v>16</v>
      </c>
      <c r="D155" s="5" t="s">
        <v>73</v>
      </c>
      <c r="E155" s="12">
        <v>99999</v>
      </c>
      <c r="F155" s="4">
        <v>200</v>
      </c>
      <c r="G155" s="11" t="s">
        <v>14</v>
      </c>
      <c r="H155" s="11" t="s">
        <v>49</v>
      </c>
      <c r="I155" s="7">
        <v>928000</v>
      </c>
    </row>
    <row r="156" spans="1:9" ht="39.6" x14ac:dyDescent="0.25">
      <c r="A156" s="5" t="s">
        <v>203</v>
      </c>
      <c r="B156" s="4" t="s">
        <v>32</v>
      </c>
      <c r="C156" s="4" t="s">
        <v>36</v>
      </c>
      <c r="D156" s="4" t="s">
        <v>0</v>
      </c>
      <c r="E156" s="5" t="s">
        <v>0</v>
      </c>
      <c r="F156" s="5" t="s">
        <v>0</v>
      </c>
      <c r="G156" s="5" t="s">
        <v>0</v>
      </c>
      <c r="H156" s="5" t="s">
        <v>0</v>
      </c>
      <c r="I156" s="7">
        <f>I157</f>
        <v>3425888</v>
      </c>
    </row>
    <row r="157" spans="1:9" ht="105.6" x14ac:dyDescent="0.25">
      <c r="A157" s="5" t="s">
        <v>290</v>
      </c>
      <c r="B157" s="4" t="s">
        <v>32</v>
      </c>
      <c r="C157" s="4" t="s">
        <v>36</v>
      </c>
      <c r="D157" s="5" t="s">
        <v>14</v>
      </c>
      <c r="E157" s="4" t="s">
        <v>0</v>
      </c>
      <c r="F157" s="4" t="s">
        <v>0</v>
      </c>
      <c r="G157" s="4" t="s">
        <v>0</v>
      </c>
      <c r="H157" s="4" t="s">
        <v>0</v>
      </c>
      <c r="I157" s="7">
        <f>I158</f>
        <v>3425888</v>
      </c>
    </row>
    <row r="158" spans="1:9" ht="118.8" x14ac:dyDescent="0.25">
      <c r="A158" s="5" t="s">
        <v>291</v>
      </c>
      <c r="B158" s="4" t="s">
        <v>32</v>
      </c>
      <c r="C158" s="4" t="s">
        <v>36</v>
      </c>
      <c r="D158" s="5" t="s">
        <v>14</v>
      </c>
      <c r="E158" s="5" t="s">
        <v>86</v>
      </c>
      <c r="F158" s="4" t="s">
        <v>20</v>
      </c>
      <c r="G158" s="4">
        <v>4</v>
      </c>
      <c r="H158" s="4">
        <v>12</v>
      </c>
      <c r="I158" s="7">
        <f>41000+3384888</f>
        <v>3425888</v>
      </c>
    </row>
    <row r="159" spans="1:9" ht="26.4" x14ac:dyDescent="0.25">
      <c r="A159" s="5" t="s">
        <v>204</v>
      </c>
      <c r="B159" s="4" t="s">
        <v>32</v>
      </c>
      <c r="C159" s="4" t="s">
        <v>52</v>
      </c>
      <c r="D159" s="4" t="s">
        <v>0</v>
      </c>
      <c r="E159" s="5" t="s">
        <v>0</v>
      </c>
      <c r="F159" s="5" t="s">
        <v>0</v>
      </c>
      <c r="G159" s="5" t="s">
        <v>0</v>
      </c>
      <c r="H159" s="5" t="s">
        <v>0</v>
      </c>
      <c r="I159" s="7">
        <f>I160</f>
        <v>15094705</v>
      </c>
    </row>
    <row r="160" spans="1:9" ht="26.4" x14ac:dyDescent="0.25">
      <c r="A160" s="6" t="s">
        <v>294</v>
      </c>
      <c r="B160" s="4" t="s">
        <v>32</v>
      </c>
      <c r="C160" s="4" t="s">
        <v>52</v>
      </c>
      <c r="D160" s="5" t="s">
        <v>41</v>
      </c>
      <c r="E160" s="4" t="s">
        <v>0</v>
      </c>
      <c r="F160" s="4" t="s">
        <v>0</v>
      </c>
      <c r="G160" s="4" t="s">
        <v>0</v>
      </c>
      <c r="H160" s="4" t="s">
        <v>0</v>
      </c>
      <c r="I160" s="7">
        <f>SUM(I161:I163)</f>
        <v>15094705</v>
      </c>
    </row>
    <row r="161" spans="1:9" ht="79.2" x14ac:dyDescent="0.25">
      <c r="A161" s="5" t="s">
        <v>98</v>
      </c>
      <c r="B161" s="4" t="s">
        <v>32</v>
      </c>
      <c r="C161" s="4" t="s">
        <v>52</v>
      </c>
      <c r="D161" s="5" t="s">
        <v>41</v>
      </c>
      <c r="E161" s="5" t="s">
        <v>99</v>
      </c>
      <c r="F161" s="4" t="s">
        <v>78</v>
      </c>
      <c r="G161" s="4" t="s">
        <v>14</v>
      </c>
      <c r="H161" s="4" t="s">
        <v>49</v>
      </c>
      <c r="I161" s="7">
        <v>10970950</v>
      </c>
    </row>
    <row r="162" spans="1:9" ht="66" x14ac:dyDescent="0.25">
      <c r="A162" s="5" t="s">
        <v>100</v>
      </c>
      <c r="B162" s="4" t="s">
        <v>32</v>
      </c>
      <c r="C162" s="4" t="s">
        <v>52</v>
      </c>
      <c r="D162" s="5" t="s">
        <v>41</v>
      </c>
      <c r="E162" s="5" t="s">
        <v>101</v>
      </c>
      <c r="F162" s="4" t="s">
        <v>20</v>
      </c>
      <c r="G162" s="4" t="s">
        <v>14</v>
      </c>
      <c r="H162" s="4" t="s">
        <v>49</v>
      </c>
      <c r="I162" s="7">
        <f>3403755+555000</f>
        <v>3958755</v>
      </c>
    </row>
    <row r="163" spans="1:9" ht="52.8" x14ac:dyDescent="0.25">
      <c r="A163" s="5" t="s">
        <v>205</v>
      </c>
      <c r="B163" s="4" t="s">
        <v>32</v>
      </c>
      <c r="C163" s="4" t="s">
        <v>52</v>
      </c>
      <c r="D163" s="5" t="s">
        <v>41</v>
      </c>
      <c r="E163" s="5" t="s">
        <v>101</v>
      </c>
      <c r="F163" s="4" t="s">
        <v>25</v>
      </c>
      <c r="G163" s="4" t="s">
        <v>14</v>
      </c>
      <c r="H163" s="4" t="s">
        <v>49</v>
      </c>
      <c r="I163" s="7">
        <v>165000</v>
      </c>
    </row>
    <row r="164" spans="1:9" ht="26.4" x14ac:dyDescent="0.25">
      <c r="A164" s="5" t="s">
        <v>206</v>
      </c>
      <c r="B164" s="4" t="s">
        <v>32</v>
      </c>
      <c r="C164" s="4" t="s">
        <v>207</v>
      </c>
      <c r="D164" s="4" t="s">
        <v>0</v>
      </c>
      <c r="E164" s="5" t="s">
        <v>0</v>
      </c>
      <c r="F164" s="5" t="s">
        <v>0</v>
      </c>
      <c r="G164" s="5" t="s">
        <v>0</v>
      </c>
      <c r="H164" s="5" t="s">
        <v>0</v>
      </c>
      <c r="I164" s="7">
        <f>I165</f>
        <v>500000</v>
      </c>
    </row>
    <row r="165" spans="1:9" ht="26.4" x14ac:dyDescent="0.25">
      <c r="A165" s="5" t="s">
        <v>208</v>
      </c>
      <c r="B165" s="4" t="s">
        <v>32</v>
      </c>
      <c r="C165" s="4" t="s">
        <v>207</v>
      </c>
      <c r="D165" s="5" t="s">
        <v>14</v>
      </c>
      <c r="E165" s="4" t="s">
        <v>0</v>
      </c>
      <c r="F165" s="4" t="s">
        <v>0</v>
      </c>
      <c r="G165" s="4" t="s">
        <v>0</v>
      </c>
      <c r="H165" s="4" t="s">
        <v>0</v>
      </c>
      <c r="I165" s="7">
        <f>I166</f>
        <v>500000</v>
      </c>
    </row>
    <row r="166" spans="1:9" ht="26.4" x14ac:dyDescent="0.25">
      <c r="A166" s="5" t="s">
        <v>209</v>
      </c>
      <c r="B166" s="4" t="s">
        <v>32</v>
      </c>
      <c r="C166" s="4" t="s">
        <v>207</v>
      </c>
      <c r="D166" s="5" t="s">
        <v>14</v>
      </c>
      <c r="E166" s="5" t="s">
        <v>210</v>
      </c>
      <c r="F166" s="4" t="s">
        <v>211</v>
      </c>
      <c r="G166" s="4" t="s">
        <v>72</v>
      </c>
      <c r="H166" s="4" t="s">
        <v>14</v>
      </c>
      <c r="I166" s="7">
        <v>500000</v>
      </c>
    </row>
    <row r="167" spans="1:9" ht="52.8" x14ac:dyDescent="0.25">
      <c r="A167" s="2" t="s">
        <v>212</v>
      </c>
      <c r="B167" s="3" t="s">
        <v>49</v>
      </c>
      <c r="C167" s="4" t="s">
        <v>0</v>
      </c>
      <c r="D167" s="4" t="s">
        <v>0</v>
      </c>
      <c r="E167" s="5" t="s">
        <v>0</v>
      </c>
      <c r="F167" s="5" t="s">
        <v>0</v>
      </c>
      <c r="G167" s="4" t="s">
        <v>0</v>
      </c>
      <c r="H167" s="4" t="s">
        <v>0</v>
      </c>
      <c r="I167" s="8">
        <f>I168+I174+I182+I191+I197</f>
        <v>366862461</v>
      </c>
    </row>
    <row r="168" spans="1:9" ht="26.4" x14ac:dyDescent="0.25">
      <c r="A168" s="5" t="s">
        <v>213</v>
      </c>
      <c r="B168" s="4" t="s">
        <v>49</v>
      </c>
      <c r="C168" s="4" t="s">
        <v>16</v>
      </c>
      <c r="D168" s="4" t="s">
        <v>0</v>
      </c>
      <c r="E168" s="5" t="s">
        <v>0</v>
      </c>
      <c r="F168" s="5" t="s">
        <v>0</v>
      </c>
      <c r="G168" s="5" t="s">
        <v>0</v>
      </c>
      <c r="H168" s="5" t="s">
        <v>0</v>
      </c>
      <c r="I168" s="7">
        <f>I169+I172</f>
        <v>41844200</v>
      </c>
    </row>
    <row r="169" spans="1:9" ht="39.6" x14ac:dyDescent="0.25">
      <c r="A169" s="5" t="s">
        <v>214</v>
      </c>
      <c r="B169" s="4" t="s">
        <v>49</v>
      </c>
      <c r="C169" s="4" t="s">
        <v>16</v>
      </c>
      <c r="D169" s="5" t="s">
        <v>14</v>
      </c>
      <c r="E169" s="4" t="s">
        <v>0</v>
      </c>
      <c r="F169" s="4" t="s">
        <v>0</v>
      </c>
      <c r="G169" s="4" t="s">
        <v>0</v>
      </c>
      <c r="H169" s="4" t="s">
        <v>0</v>
      </c>
      <c r="I169" s="7">
        <f>SUM(I170:I171)</f>
        <v>41754200</v>
      </c>
    </row>
    <row r="170" spans="1:9" ht="52.8" x14ac:dyDescent="0.25">
      <c r="A170" s="5" t="s">
        <v>89</v>
      </c>
      <c r="B170" s="4" t="s">
        <v>49</v>
      </c>
      <c r="C170" s="4" t="s">
        <v>16</v>
      </c>
      <c r="D170" s="5" t="s">
        <v>14</v>
      </c>
      <c r="E170" s="5" t="s">
        <v>90</v>
      </c>
      <c r="F170" s="4" t="s">
        <v>87</v>
      </c>
      <c r="G170" s="4" t="s">
        <v>73</v>
      </c>
      <c r="H170" s="4" t="s">
        <v>14</v>
      </c>
      <c r="I170" s="7">
        <f>15018400+47400</f>
        <v>15065800</v>
      </c>
    </row>
    <row r="171" spans="1:9" ht="66" x14ac:dyDescent="0.25">
      <c r="A171" s="5" t="s">
        <v>215</v>
      </c>
      <c r="B171" s="4" t="s">
        <v>49</v>
      </c>
      <c r="C171" s="4" t="s">
        <v>16</v>
      </c>
      <c r="D171" s="5" t="s">
        <v>14</v>
      </c>
      <c r="E171" s="5" t="s">
        <v>216</v>
      </c>
      <c r="F171" s="4" t="s">
        <v>87</v>
      </c>
      <c r="G171" s="4" t="s">
        <v>73</v>
      </c>
      <c r="H171" s="4" t="s">
        <v>14</v>
      </c>
      <c r="I171" s="7">
        <v>26688400</v>
      </c>
    </row>
    <row r="172" spans="1:9" ht="39.6" x14ac:dyDescent="0.25">
      <c r="A172" s="5" t="s">
        <v>217</v>
      </c>
      <c r="B172" s="4" t="s">
        <v>49</v>
      </c>
      <c r="C172" s="4" t="s">
        <v>16</v>
      </c>
      <c r="D172" s="5" t="s">
        <v>49</v>
      </c>
      <c r="E172" s="4" t="s">
        <v>0</v>
      </c>
      <c r="F172" s="4" t="s">
        <v>0</v>
      </c>
      <c r="G172" s="4" t="s">
        <v>0</v>
      </c>
      <c r="H172" s="4" t="s">
        <v>0</v>
      </c>
      <c r="I172" s="7">
        <f>I173</f>
        <v>90000</v>
      </c>
    </row>
    <row r="173" spans="1:9" ht="66" x14ac:dyDescent="0.25">
      <c r="A173" s="5" t="s">
        <v>218</v>
      </c>
      <c r="B173" s="4" t="s">
        <v>49</v>
      </c>
      <c r="C173" s="4" t="s">
        <v>16</v>
      </c>
      <c r="D173" s="5" t="s">
        <v>49</v>
      </c>
      <c r="E173" s="5" t="s">
        <v>219</v>
      </c>
      <c r="F173" s="4" t="s">
        <v>20</v>
      </c>
      <c r="G173" s="4" t="s">
        <v>73</v>
      </c>
      <c r="H173" s="4" t="s">
        <v>14</v>
      </c>
      <c r="I173" s="7">
        <v>90000</v>
      </c>
    </row>
    <row r="174" spans="1:9" x14ac:dyDescent="0.25">
      <c r="A174" s="5" t="s">
        <v>220</v>
      </c>
      <c r="B174" s="4" t="s">
        <v>49</v>
      </c>
      <c r="C174" s="4" t="s">
        <v>36</v>
      </c>
      <c r="D174" s="4" t="s">
        <v>0</v>
      </c>
      <c r="E174" s="5" t="s">
        <v>0</v>
      </c>
      <c r="F174" s="5" t="s">
        <v>0</v>
      </c>
      <c r="G174" s="5" t="s">
        <v>0</v>
      </c>
      <c r="H174" s="5" t="s">
        <v>0</v>
      </c>
      <c r="I174" s="7">
        <f>I175+I178+I180</f>
        <v>279352000</v>
      </c>
    </row>
    <row r="175" spans="1:9" ht="26.4" x14ac:dyDescent="0.25">
      <c r="A175" s="5" t="s">
        <v>221</v>
      </c>
      <c r="B175" s="4" t="s">
        <v>49</v>
      </c>
      <c r="C175" s="4" t="s">
        <v>36</v>
      </c>
      <c r="D175" s="5" t="s">
        <v>14</v>
      </c>
      <c r="E175" s="4" t="s">
        <v>0</v>
      </c>
      <c r="F175" s="4" t="s">
        <v>0</v>
      </c>
      <c r="G175" s="4" t="s">
        <v>0</v>
      </c>
      <c r="H175" s="4" t="s">
        <v>0</v>
      </c>
      <c r="I175" s="7">
        <f>SUM(I176:I177)</f>
        <v>278943600</v>
      </c>
    </row>
    <row r="176" spans="1:9" ht="52.8" x14ac:dyDescent="0.25">
      <c r="A176" s="5" t="s">
        <v>89</v>
      </c>
      <c r="B176" s="4" t="s">
        <v>49</v>
      </c>
      <c r="C176" s="4" t="s">
        <v>36</v>
      </c>
      <c r="D176" s="5" t="s">
        <v>14</v>
      </c>
      <c r="E176" s="5" t="s">
        <v>90</v>
      </c>
      <c r="F176" s="4" t="s">
        <v>87</v>
      </c>
      <c r="G176" s="4" t="s">
        <v>73</v>
      </c>
      <c r="H176" s="4" t="s">
        <v>41</v>
      </c>
      <c r="I176" s="7">
        <v>47238600</v>
      </c>
    </row>
    <row r="177" spans="1:9" ht="66" x14ac:dyDescent="0.25">
      <c r="A177" s="5" t="s">
        <v>222</v>
      </c>
      <c r="B177" s="4" t="s">
        <v>49</v>
      </c>
      <c r="C177" s="4" t="s">
        <v>36</v>
      </c>
      <c r="D177" s="5" t="s">
        <v>14</v>
      </c>
      <c r="E177" s="5" t="s">
        <v>223</v>
      </c>
      <c r="F177" s="4" t="s">
        <v>87</v>
      </c>
      <c r="G177" s="4" t="s">
        <v>73</v>
      </c>
      <c r="H177" s="4" t="s">
        <v>41</v>
      </c>
      <c r="I177" s="7">
        <v>231705000</v>
      </c>
    </row>
    <row r="178" spans="1:9" ht="26.4" x14ac:dyDescent="0.25">
      <c r="A178" s="5" t="s">
        <v>224</v>
      </c>
      <c r="B178" s="4" t="s">
        <v>49</v>
      </c>
      <c r="C178" s="4" t="s">
        <v>36</v>
      </c>
      <c r="D178" s="5" t="s">
        <v>41</v>
      </c>
      <c r="E178" s="4" t="s">
        <v>0</v>
      </c>
      <c r="F178" s="4" t="s">
        <v>0</v>
      </c>
      <c r="G178" s="4" t="s">
        <v>0</v>
      </c>
      <c r="H178" s="4" t="s">
        <v>0</v>
      </c>
      <c r="I178" s="7">
        <f>I179</f>
        <v>327800</v>
      </c>
    </row>
    <row r="179" spans="1:9" ht="52.8" x14ac:dyDescent="0.25">
      <c r="A179" s="5" t="s">
        <v>225</v>
      </c>
      <c r="B179" s="4" t="s">
        <v>49</v>
      </c>
      <c r="C179" s="4" t="s">
        <v>36</v>
      </c>
      <c r="D179" s="5" t="s">
        <v>41</v>
      </c>
      <c r="E179" s="5" t="s">
        <v>226</v>
      </c>
      <c r="F179" s="4" t="s">
        <v>20</v>
      </c>
      <c r="G179" s="4" t="s">
        <v>73</v>
      </c>
      <c r="H179" s="4" t="s">
        <v>41</v>
      </c>
      <c r="I179" s="7">
        <v>327800</v>
      </c>
    </row>
    <row r="180" spans="1:9" ht="52.8" x14ac:dyDescent="0.25">
      <c r="A180" s="5" t="s">
        <v>227</v>
      </c>
      <c r="B180" s="4" t="s">
        <v>49</v>
      </c>
      <c r="C180" s="4" t="s">
        <v>36</v>
      </c>
      <c r="D180" s="5" t="s">
        <v>21</v>
      </c>
      <c r="E180" s="4" t="s">
        <v>0</v>
      </c>
      <c r="F180" s="4" t="s">
        <v>0</v>
      </c>
      <c r="G180" s="4" t="s">
        <v>0</v>
      </c>
      <c r="H180" s="4" t="s">
        <v>0</v>
      </c>
      <c r="I180" s="7">
        <f>I181</f>
        <v>80600</v>
      </c>
    </row>
    <row r="181" spans="1:9" ht="79.2" x14ac:dyDescent="0.25">
      <c r="A181" s="5" t="s">
        <v>228</v>
      </c>
      <c r="B181" s="4" t="s">
        <v>49</v>
      </c>
      <c r="C181" s="4" t="s">
        <v>36</v>
      </c>
      <c r="D181" s="5" t="s">
        <v>21</v>
      </c>
      <c r="E181" s="5" t="s">
        <v>229</v>
      </c>
      <c r="F181" s="4" t="s">
        <v>20</v>
      </c>
      <c r="G181" s="4" t="s">
        <v>73</v>
      </c>
      <c r="H181" s="4" t="s">
        <v>41</v>
      </c>
      <c r="I181" s="7">
        <v>80600</v>
      </c>
    </row>
    <row r="182" spans="1:9" ht="39.6" x14ac:dyDescent="0.25">
      <c r="A182" s="5" t="s">
        <v>230</v>
      </c>
      <c r="B182" s="4" t="s">
        <v>49</v>
      </c>
      <c r="C182" s="4" t="s">
        <v>52</v>
      </c>
      <c r="D182" s="4" t="s">
        <v>0</v>
      </c>
      <c r="E182" s="5" t="s">
        <v>0</v>
      </c>
      <c r="F182" s="5" t="s">
        <v>0</v>
      </c>
      <c r="G182" s="5" t="s">
        <v>0</v>
      </c>
      <c r="H182" s="5" t="s">
        <v>0</v>
      </c>
      <c r="I182" s="7">
        <f>I183+I185+I187+I189</f>
        <v>29989300</v>
      </c>
    </row>
    <row r="183" spans="1:9" ht="39.6" x14ac:dyDescent="0.25">
      <c r="A183" s="5" t="s">
        <v>231</v>
      </c>
      <c r="B183" s="4" t="s">
        <v>49</v>
      </c>
      <c r="C183" s="4" t="s">
        <v>52</v>
      </c>
      <c r="D183" s="5" t="s">
        <v>14</v>
      </c>
      <c r="E183" s="4" t="s">
        <v>0</v>
      </c>
      <c r="F183" s="4" t="s">
        <v>0</v>
      </c>
      <c r="G183" s="4" t="s">
        <v>0</v>
      </c>
      <c r="H183" s="4" t="s">
        <v>0</v>
      </c>
      <c r="I183" s="7">
        <f>I184</f>
        <v>14216000</v>
      </c>
    </row>
    <row r="184" spans="1:9" ht="52.8" x14ac:dyDescent="0.25">
      <c r="A184" s="5" t="s">
        <v>89</v>
      </c>
      <c r="B184" s="4" t="s">
        <v>49</v>
      </c>
      <c r="C184" s="4" t="s">
        <v>52</v>
      </c>
      <c r="D184" s="5" t="s">
        <v>14</v>
      </c>
      <c r="E184" s="5" t="s">
        <v>90</v>
      </c>
      <c r="F184" s="4" t="s">
        <v>87</v>
      </c>
      <c r="G184" s="4" t="s">
        <v>73</v>
      </c>
      <c r="H184" s="4" t="s">
        <v>43</v>
      </c>
      <c r="I184" s="7">
        <v>14216000</v>
      </c>
    </row>
    <row r="185" spans="1:9" ht="39.6" x14ac:dyDescent="0.25">
      <c r="A185" s="5" t="s">
        <v>232</v>
      </c>
      <c r="B185" s="4" t="s">
        <v>49</v>
      </c>
      <c r="C185" s="4" t="s">
        <v>52</v>
      </c>
      <c r="D185" s="5" t="s">
        <v>41</v>
      </c>
      <c r="E185" s="4" t="s">
        <v>0</v>
      </c>
      <c r="F185" s="4" t="s">
        <v>0</v>
      </c>
      <c r="G185" s="4" t="s">
        <v>0</v>
      </c>
      <c r="H185" s="4" t="s">
        <v>0</v>
      </c>
      <c r="I185" s="7">
        <f>I186</f>
        <v>6156000</v>
      </c>
    </row>
    <row r="186" spans="1:9" ht="52.8" x14ac:dyDescent="0.25">
      <c r="A186" s="5" t="s">
        <v>89</v>
      </c>
      <c r="B186" s="4" t="s">
        <v>49</v>
      </c>
      <c r="C186" s="4" t="s">
        <v>52</v>
      </c>
      <c r="D186" s="5" t="s">
        <v>41</v>
      </c>
      <c r="E186" s="5" t="s">
        <v>90</v>
      </c>
      <c r="F186" s="4" t="s">
        <v>87</v>
      </c>
      <c r="G186" s="4" t="s">
        <v>73</v>
      </c>
      <c r="H186" s="4" t="s">
        <v>43</v>
      </c>
      <c r="I186" s="7">
        <v>6156000</v>
      </c>
    </row>
    <row r="187" spans="1:9" ht="39.6" x14ac:dyDescent="0.25">
      <c r="A187" s="5" t="s">
        <v>233</v>
      </c>
      <c r="B187" s="4" t="s">
        <v>49</v>
      </c>
      <c r="C187" s="4" t="s">
        <v>52</v>
      </c>
      <c r="D187" s="5" t="s">
        <v>43</v>
      </c>
      <c r="E187" s="4" t="s">
        <v>0</v>
      </c>
      <c r="F187" s="4" t="s">
        <v>0</v>
      </c>
      <c r="G187" s="4" t="s">
        <v>0</v>
      </c>
      <c r="H187" s="4" t="s">
        <v>0</v>
      </c>
      <c r="I187" s="7">
        <f>I188</f>
        <v>5395300</v>
      </c>
    </row>
    <row r="188" spans="1:9" ht="52.8" x14ac:dyDescent="0.25">
      <c r="A188" s="5" t="s">
        <v>89</v>
      </c>
      <c r="B188" s="4" t="s">
        <v>49</v>
      </c>
      <c r="C188" s="4" t="s">
        <v>52</v>
      </c>
      <c r="D188" s="5" t="s">
        <v>43</v>
      </c>
      <c r="E188" s="5" t="s">
        <v>90</v>
      </c>
      <c r="F188" s="4" t="s">
        <v>87</v>
      </c>
      <c r="G188" s="4" t="s">
        <v>73</v>
      </c>
      <c r="H188" s="4" t="s">
        <v>43</v>
      </c>
      <c r="I188" s="7">
        <v>5395300</v>
      </c>
    </row>
    <row r="189" spans="1:9" ht="26.4" x14ac:dyDescent="0.25">
      <c r="A189" s="5" t="s">
        <v>234</v>
      </c>
      <c r="B189" s="4" t="s">
        <v>49</v>
      </c>
      <c r="C189" s="4" t="s">
        <v>52</v>
      </c>
      <c r="D189" s="5" t="s">
        <v>21</v>
      </c>
      <c r="E189" s="4" t="s">
        <v>0</v>
      </c>
      <c r="F189" s="4" t="s">
        <v>0</v>
      </c>
      <c r="G189" s="4" t="s">
        <v>0</v>
      </c>
      <c r="H189" s="4" t="s">
        <v>0</v>
      </c>
      <c r="I189" s="7">
        <f>I190</f>
        <v>4222000</v>
      </c>
    </row>
    <row r="190" spans="1:9" ht="52.8" x14ac:dyDescent="0.25">
      <c r="A190" s="5" t="s">
        <v>89</v>
      </c>
      <c r="B190" s="4" t="s">
        <v>49</v>
      </c>
      <c r="C190" s="4" t="s">
        <v>52</v>
      </c>
      <c r="D190" s="5" t="s">
        <v>21</v>
      </c>
      <c r="E190" s="5" t="s">
        <v>90</v>
      </c>
      <c r="F190" s="4" t="s">
        <v>87</v>
      </c>
      <c r="G190" s="4" t="s">
        <v>73</v>
      </c>
      <c r="H190" s="4" t="s">
        <v>73</v>
      </c>
      <c r="I190" s="7">
        <v>4222000</v>
      </c>
    </row>
    <row r="191" spans="1:9" ht="26.4" x14ac:dyDescent="0.25">
      <c r="A191" s="5" t="s">
        <v>235</v>
      </c>
      <c r="B191" s="4" t="s">
        <v>49</v>
      </c>
      <c r="C191" s="4" t="s">
        <v>207</v>
      </c>
      <c r="D191" s="4" t="s">
        <v>0</v>
      </c>
      <c r="E191" s="5" t="s">
        <v>0</v>
      </c>
      <c r="F191" s="5" t="s">
        <v>0</v>
      </c>
      <c r="G191" s="5" t="s">
        <v>0</v>
      </c>
      <c r="H191" s="5" t="s">
        <v>0</v>
      </c>
      <c r="I191" s="7">
        <f>I192+I195</f>
        <v>495963</v>
      </c>
    </row>
    <row r="192" spans="1:9" ht="79.2" x14ac:dyDescent="0.25">
      <c r="A192" s="5" t="s">
        <v>236</v>
      </c>
      <c r="B192" s="4" t="s">
        <v>49</v>
      </c>
      <c r="C192" s="4" t="s">
        <v>207</v>
      </c>
      <c r="D192" s="5" t="s">
        <v>14</v>
      </c>
      <c r="E192" s="4" t="s">
        <v>0</v>
      </c>
      <c r="F192" s="4" t="s">
        <v>0</v>
      </c>
      <c r="G192" s="4" t="s">
        <v>0</v>
      </c>
      <c r="H192" s="4" t="s">
        <v>0</v>
      </c>
      <c r="I192" s="7">
        <f>SUM(I193:I194)</f>
        <v>483963</v>
      </c>
    </row>
    <row r="193" spans="1:9" ht="39.6" x14ac:dyDescent="0.25">
      <c r="A193" s="5" t="s">
        <v>237</v>
      </c>
      <c r="B193" s="4" t="s">
        <v>49</v>
      </c>
      <c r="C193" s="4" t="s">
        <v>207</v>
      </c>
      <c r="D193" s="5" t="s">
        <v>14</v>
      </c>
      <c r="E193" s="5" t="s">
        <v>238</v>
      </c>
      <c r="F193" s="4" t="s">
        <v>20</v>
      </c>
      <c r="G193" s="4" t="s">
        <v>73</v>
      </c>
      <c r="H193" s="4" t="s">
        <v>14</v>
      </c>
      <c r="I193" s="7">
        <v>40000</v>
      </c>
    </row>
    <row r="194" spans="1:9" ht="39.6" x14ac:dyDescent="0.25">
      <c r="A194" s="5" t="s">
        <v>237</v>
      </c>
      <c r="B194" s="4" t="s">
        <v>49</v>
      </c>
      <c r="C194" s="4" t="s">
        <v>207</v>
      </c>
      <c r="D194" s="5" t="s">
        <v>14</v>
      </c>
      <c r="E194" s="5" t="s">
        <v>238</v>
      </c>
      <c r="F194" s="4" t="s">
        <v>20</v>
      </c>
      <c r="G194" s="4" t="s">
        <v>73</v>
      </c>
      <c r="H194" s="4" t="s">
        <v>41</v>
      </c>
      <c r="I194" s="7">
        <v>443963</v>
      </c>
    </row>
    <row r="195" spans="1:9" ht="66" x14ac:dyDescent="0.25">
      <c r="A195" s="5" t="s">
        <v>239</v>
      </c>
      <c r="B195" s="4" t="s">
        <v>49</v>
      </c>
      <c r="C195" s="4" t="s">
        <v>207</v>
      </c>
      <c r="D195" s="5" t="s">
        <v>41</v>
      </c>
      <c r="E195" s="4" t="s">
        <v>0</v>
      </c>
      <c r="F195" s="4" t="s">
        <v>0</v>
      </c>
      <c r="G195" s="4" t="s">
        <v>0</v>
      </c>
      <c r="H195" s="4" t="s">
        <v>0</v>
      </c>
      <c r="I195" s="7">
        <f>I196</f>
        <v>12000</v>
      </c>
    </row>
    <row r="196" spans="1:9" ht="92.4" x14ac:dyDescent="0.25">
      <c r="A196" s="5" t="s">
        <v>240</v>
      </c>
      <c r="B196" s="4" t="s">
        <v>49</v>
      </c>
      <c r="C196" s="4" t="s">
        <v>207</v>
      </c>
      <c r="D196" s="5" t="s">
        <v>41</v>
      </c>
      <c r="E196" s="5" t="s">
        <v>241</v>
      </c>
      <c r="F196" s="4" t="s">
        <v>20</v>
      </c>
      <c r="G196" s="4" t="s">
        <v>73</v>
      </c>
      <c r="H196" s="4" t="s">
        <v>41</v>
      </c>
      <c r="I196" s="7">
        <v>12000</v>
      </c>
    </row>
    <row r="197" spans="1:9" x14ac:dyDescent="0.25">
      <c r="A197" s="5" t="s">
        <v>242</v>
      </c>
      <c r="B197" s="4" t="s">
        <v>49</v>
      </c>
      <c r="C197" s="4" t="s">
        <v>243</v>
      </c>
      <c r="D197" s="4" t="s">
        <v>0</v>
      </c>
      <c r="E197" s="5" t="s">
        <v>0</v>
      </c>
      <c r="F197" s="5" t="s">
        <v>0</v>
      </c>
      <c r="G197" s="5" t="s">
        <v>0</v>
      </c>
      <c r="H197" s="5" t="s">
        <v>0</v>
      </c>
      <c r="I197" s="7">
        <f>I198+I200</f>
        <v>15180998</v>
      </c>
    </row>
    <row r="198" spans="1:9" ht="26.4" x14ac:dyDescent="0.25">
      <c r="A198" s="5" t="s">
        <v>244</v>
      </c>
      <c r="B198" s="4" t="s">
        <v>49</v>
      </c>
      <c r="C198" s="4" t="s">
        <v>243</v>
      </c>
      <c r="D198" s="5" t="s">
        <v>14</v>
      </c>
      <c r="E198" s="4" t="s">
        <v>0</v>
      </c>
      <c r="F198" s="4" t="s">
        <v>0</v>
      </c>
      <c r="G198" s="4" t="s">
        <v>0</v>
      </c>
      <c r="H198" s="4" t="s">
        <v>0</v>
      </c>
      <c r="I198" s="7">
        <f>I199</f>
        <v>11950200</v>
      </c>
    </row>
    <row r="199" spans="1:9" ht="52.8" x14ac:dyDescent="0.25">
      <c r="A199" s="5" t="s">
        <v>89</v>
      </c>
      <c r="B199" s="4" t="s">
        <v>49</v>
      </c>
      <c r="C199" s="4" t="s">
        <v>243</v>
      </c>
      <c r="D199" s="5" t="s">
        <v>14</v>
      </c>
      <c r="E199" s="5" t="s">
        <v>90</v>
      </c>
      <c r="F199" s="4" t="s">
        <v>87</v>
      </c>
      <c r="G199" s="4" t="s">
        <v>73</v>
      </c>
      <c r="H199" s="4" t="s">
        <v>74</v>
      </c>
      <c r="I199" s="7">
        <f>11760200+190000</f>
        <v>11950200</v>
      </c>
    </row>
    <row r="200" spans="1:9" ht="26.4" x14ac:dyDescent="0.25">
      <c r="A200" s="5" t="s">
        <v>245</v>
      </c>
      <c r="B200" s="4" t="s">
        <v>49</v>
      </c>
      <c r="C200" s="4" t="s">
        <v>243</v>
      </c>
      <c r="D200" s="5" t="s">
        <v>41</v>
      </c>
      <c r="E200" s="4" t="s">
        <v>0</v>
      </c>
      <c r="F200" s="4" t="s">
        <v>0</v>
      </c>
      <c r="G200" s="4" t="s">
        <v>0</v>
      </c>
      <c r="H200" s="4" t="s">
        <v>0</v>
      </c>
      <c r="I200" s="7">
        <f>I201+I202+I203</f>
        <v>3230798</v>
      </c>
    </row>
    <row r="201" spans="1:9" ht="79.2" x14ac:dyDescent="0.25">
      <c r="A201" s="5" t="s">
        <v>98</v>
      </c>
      <c r="B201" s="4" t="s">
        <v>49</v>
      </c>
      <c r="C201" s="4" t="s">
        <v>243</v>
      </c>
      <c r="D201" s="5" t="s">
        <v>41</v>
      </c>
      <c r="E201" s="5" t="s">
        <v>99</v>
      </c>
      <c r="F201" s="4" t="s">
        <v>78</v>
      </c>
      <c r="G201" s="4" t="s">
        <v>73</v>
      </c>
      <c r="H201" s="4" t="s">
        <v>74</v>
      </c>
      <c r="I201" s="7">
        <v>3014639</v>
      </c>
    </row>
    <row r="202" spans="1:9" ht="66" x14ac:dyDescent="0.25">
      <c r="A202" s="5" t="s">
        <v>100</v>
      </c>
      <c r="B202" s="4" t="s">
        <v>49</v>
      </c>
      <c r="C202" s="4" t="s">
        <v>243</v>
      </c>
      <c r="D202" s="5" t="s">
        <v>41</v>
      </c>
      <c r="E202" s="5" t="s">
        <v>101</v>
      </c>
      <c r="F202" s="4" t="s">
        <v>20</v>
      </c>
      <c r="G202" s="4" t="s">
        <v>73</v>
      </c>
      <c r="H202" s="4" t="s">
        <v>74</v>
      </c>
      <c r="I202" s="7">
        <v>213747</v>
      </c>
    </row>
    <row r="203" spans="1:9" ht="52.8" x14ac:dyDescent="0.25">
      <c r="A203" s="5" t="s">
        <v>205</v>
      </c>
      <c r="B203" s="4" t="s">
        <v>49</v>
      </c>
      <c r="C203" s="4" t="s">
        <v>243</v>
      </c>
      <c r="D203" s="5" t="s">
        <v>41</v>
      </c>
      <c r="E203" s="5" t="s">
        <v>101</v>
      </c>
      <c r="F203" s="4" t="s">
        <v>25</v>
      </c>
      <c r="G203" s="4" t="s">
        <v>73</v>
      </c>
      <c r="H203" s="4" t="s">
        <v>74</v>
      </c>
      <c r="I203" s="7">
        <v>2412</v>
      </c>
    </row>
    <row r="204" spans="1:9" ht="18" customHeight="1" x14ac:dyDescent="0.25">
      <c r="A204" s="2" t="s">
        <v>246</v>
      </c>
      <c r="B204" s="5" t="s">
        <v>0</v>
      </c>
      <c r="C204" s="5" t="s">
        <v>0</v>
      </c>
      <c r="D204" s="5" t="s">
        <v>0</v>
      </c>
      <c r="E204" s="5" t="s">
        <v>0</v>
      </c>
      <c r="F204" s="4" t="s">
        <v>0</v>
      </c>
      <c r="G204" s="5" t="s">
        <v>0</v>
      </c>
      <c r="H204" s="5" t="s">
        <v>0</v>
      </c>
      <c r="I204" s="8">
        <f>I7+I37+I101+I130+I138+I167</f>
        <v>533090389</v>
      </c>
    </row>
    <row r="205" spans="1:9" ht="18" customHeight="1" x14ac:dyDescent="0.25">
      <c r="A205" s="2" t="s">
        <v>247</v>
      </c>
      <c r="B205" s="3" t="s">
        <v>248</v>
      </c>
      <c r="C205" s="4" t="s">
        <v>0</v>
      </c>
      <c r="D205" s="4" t="s">
        <v>0</v>
      </c>
      <c r="E205" s="5" t="s">
        <v>0</v>
      </c>
      <c r="F205" s="5" t="s">
        <v>0</v>
      </c>
      <c r="G205" s="4" t="s">
        <v>0</v>
      </c>
      <c r="H205" s="4" t="s">
        <v>0</v>
      </c>
      <c r="I205" s="8">
        <f>I206+I208+I214+I218</f>
        <v>44443351</v>
      </c>
    </row>
    <row r="206" spans="1:9" ht="52.8" x14ac:dyDescent="0.25">
      <c r="A206" s="5" t="s">
        <v>249</v>
      </c>
      <c r="B206" s="4" t="s">
        <v>248</v>
      </c>
      <c r="C206" s="4" t="s">
        <v>16</v>
      </c>
      <c r="D206" s="4" t="s">
        <v>0</v>
      </c>
      <c r="E206" s="5" t="s">
        <v>0</v>
      </c>
      <c r="F206" s="5" t="s">
        <v>0</v>
      </c>
      <c r="G206" s="5" t="s">
        <v>0</v>
      </c>
      <c r="H206" s="5" t="s">
        <v>0</v>
      </c>
      <c r="I206" s="7">
        <f>I207</f>
        <v>1595640</v>
      </c>
    </row>
    <row r="207" spans="1:9" ht="92.4" x14ac:dyDescent="0.25">
      <c r="A207" s="5" t="s">
        <v>250</v>
      </c>
      <c r="B207" s="4" t="s">
        <v>248</v>
      </c>
      <c r="C207" s="4" t="s">
        <v>16</v>
      </c>
      <c r="D207" s="5" t="s">
        <v>251</v>
      </c>
      <c r="E207" s="5" t="s">
        <v>252</v>
      </c>
      <c r="F207" s="4" t="s">
        <v>78</v>
      </c>
      <c r="G207" s="4" t="s">
        <v>14</v>
      </c>
      <c r="H207" s="4" t="s">
        <v>41</v>
      </c>
      <c r="I207" s="7">
        <v>1595640</v>
      </c>
    </row>
    <row r="208" spans="1:9" x14ac:dyDescent="0.25">
      <c r="A208" s="5" t="s">
        <v>253</v>
      </c>
      <c r="B208" s="4" t="s">
        <v>248</v>
      </c>
      <c r="C208" s="4" t="s">
        <v>36</v>
      </c>
      <c r="D208" s="4" t="s">
        <v>0</v>
      </c>
      <c r="E208" s="5" t="s">
        <v>0</v>
      </c>
      <c r="F208" s="5" t="s">
        <v>0</v>
      </c>
      <c r="G208" s="5" t="s">
        <v>0</v>
      </c>
      <c r="H208" s="5" t="s">
        <v>0</v>
      </c>
      <c r="I208" s="7">
        <f>I209+I210+I211+I212+I213</f>
        <v>6000000</v>
      </c>
    </row>
    <row r="209" spans="1:9" ht="26.4" x14ac:dyDescent="0.25">
      <c r="A209" s="5" t="s">
        <v>254</v>
      </c>
      <c r="B209" s="4" t="s">
        <v>248</v>
      </c>
      <c r="C209" s="4" t="s">
        <v>36</v>
      </c>
      <c r="D209" s="12" t="s">
        <v>251</v>
      </c>
      <c r="E209" s="5" t="s">
        <v>255</v>
      </c>
      <c r="F209" s="4">
        <v>200</v>
      </c>
      <c r="G209" s="11" t="s">
        <v>14</v>
      </c>
      <c r="H209" s="11" t="s">
        <v>72</v>
      </c>
      <c r="I209" s="7">
        <v>478784</v>
      </c>
    </row>
    <row r="210" spans="1:9" ht="26.4" x14ac:dyDescent="0.25">
      <c r="A210" s="5" t="s">
        <v>254</v>
      </c>
      <c r="B210" s="4" t="s">
        <v>248</v>
      </c>
      <c r="C210" s="4" t="s">
        <v>36</v>
      </c>
      <c r="D210" s="12" t="s">
        <v>251</v>
      </c>
      <c r="E210" s="5" t="s">
        <v>255</v>
      </c>
      <c r="F210" s="4">
        <v>300</v>
      </c>
      <c r="G210" s="11" t="s">
        <v>14</v>
      </c>
      <c r="H210" s="11" t="s">
        <v>72</v>
      </c>
      <c r="I210" s="7">
        <v>176000</v>
      </c>
    </row>
    <row r="211" spans="1:9" ht="40.5" customHeight="1" x14ac:dyDescent="0.25">
      <c r="A211" s="5" t="s">
        <v>254</v>
      </c>
      <c r="B211" s="4" t="s">
        <v>248</v>
      </c>
      <c r="C211" s="4" t="s">
        <v>36</v>
      </c>
      <c r="D211" s="12" t="s">
        <v>251</v>
      </c>
      <c r="E211" s="5" t="s">
        <v>255</v>
      </c>
      <c r="F211" s="4">
        <v>300</v>
      </c>
      <c r="G211" s="11" t="s">
        <v>110</v>
      </c>
      <c r="H211" s="11" t="s">
        <v>43</v>
      </c>
      <c r="I211" s="7">
        <v>500000</v>
      </c>
    </row>
    <row r="212" spans="1:9" ht="26.4" x14ac:dyDescent="0.25">
      <c r="A212" s="5" t="s">
        <v>254</v>
      </c>
      <c r="B212" s="4" t="s">
        <v>248</v>
      </c>
      <c r="C212" s="4" t="s">
        <v>36</v>
      </c>
      <c r="D212" s="12" t="s">
        <v>251</v>
      </c>
      <c r="E212" s="5" t="s">
        <v>255</v>
      </c>
      <c r="F212" s="4">
        <v>600</v>
      </c>
      <c r="G212" s="11" t="s">
        <v>75</v>
      </c>
      <c r="H212" s="11" t="s">
        <v>14</v>
      </c>
      <c r="I212" s="7">
        <v>478662</v>
      </c>
    </row>
    <row r="213" spans="1:9" ht="26.4" x14ac:dyDescent="0.25">
      <c r="A213" s="5" t="s">
        <v>254</v>
      </c>
      <c r="B213" s="4" t="s">
        <v>248</v>
      </c>
      <c r="C213" s="4" t="s">
        <v>36</v>
      </c>
      <c r="D213" s="5" t="s">
        <v>251</v>
      </c>
      <c r="E213" s="5" t="s">
        <v>255</v>
      </c>
      <c r="F213" s="4" t="s">
        <v>25</v>
      </c>
      <c r="G213" s="10" t="s">
        <v>14</v>
      </c>
      <c r="H213" s="10" t="s">
        <v>68</v>
      </c>
      <c r="I213" s="7">
        <f>6000000-1633446</f>
        <v>4366554</v>
      </c>
    </row>
    <row r="214" spans="1:9" ht="26.4" x14ac:dyDescent="0.25">
      <c r="A214" s="5" t="s">
        <v>256</v>
      </c>
      <c r="B214" s="4" t="s">
        <v>248</v>
      </c>
      <c r="C214" s="4" t="s">
        <v>207</v>
      </c>
      <c r="D214" s="4" t="s">
        <v>0</v>
      </c>
      <c r="E214" s="5" t="s">
        <v>0</v>
      </c>
      <c r="F214" s="5" t="s">
        <v>0</v>
      </c>
      <c r="G214" s="5" t="s">
        <v>0</v>
      </c>
      <c r="H214" s="5" t="s">
        <v>0</v>
      </c>
      <c r="I214" s="7">
        <f>I215+I216+I217</f>
        <v>1666300</v>
      </c>
    </row>
    <row r="215" spans="1:9" ht="118.8" x14ac:dyDescent="0.25">
      <c r="A215" s="5" t="s">
        <v>257</v>
      </c>
      <c r="B215" s="4" t="s">
        <v>248</v>
      </c>
      <c r="C215" s="4" t="s">
        <v>207</v>
      </c>
      <c r="D215" s="5" t="s">
        <v>251</v>
      </c>
      <c r="E215" s="5" t="s">
        <v>258</v>
      </c>
      <c r="F215" s="4" t="s">
        <v>78</v>
      </c>
      <c r="G215" s="4" t="s">
        <v>43</v>
      </c>
      <c r="H215" s="4" t="s">
        <v>21</v>
      </c>
      <c r="I215" s="7">
        <v>1000000</v>
      </c>
    </row>
    <row r="216" spans="1:9" ht="145.19999999999999" x14ac:dyDescent="0.25">
      <c r="A216" s="5" t="s">
        <v>259</v>
      </c>
      <c r="B216" s="4" t="s">
        <v>248</v>
      </c>
      <c r="C216" s="4" t="s">
        <v>207</v>
      </c>
      <c r="D216" s="5" t="s">
        <v>251</v>
      </c>
      <c r="E216" s="5" t="s">
        <v>260</v>
      </c>
      <c r="F216" s="4" t="s">
        <v>78</v>
      </c>
      <c r="G216" s="4" t="s">
        <v>43</v>
      </c>
      <c r="H216" s="4" t="s">
        <v>21</v>
      </c>
      <c r="I216" s="7">
        <v>609400</v>
      </c>
    </row>
    <row r="217" spans="1:9" ht="105.6" x14ac:dyDescent="0.25">
      <c r="A217" s="5" t="s">
        <v>261</v>
      </c>
      <c r="B217" s="4" t="s">
        <v>248</v>
      </c>
      <c r="C217" s="4" t="s">
        <v>207</v>
      </c>
      <c r="D217" s="5" t="s">
        <v>251</v>
      </c>
      <c r="E217" s="5" t="s">
        <v>260</v>
      </c>
      <c r="F217" s="4" t="s">
        <v>20</v>
      </c>
      <c r="G217" s="4" t="s">
        <v>43</v>
      </c>
      <c r="H217" s="4" t="s">
        <v>21</v>
      </c>
      <c r="I217" s="7">
        <v>56900</v>
      </c>
    </row>
    <row r="218" spans="1:9" x14ac:dyDescent="0.25">
      <c r="A218" s="5" t="s">
        <v>262</v>
      </c>
      <c r="B218" s="4" t="s">
        <v>248</v>
      </c>
      <c r="C218" s="4" t="s">
        <v>263</v>
      </c>
      <c r="D218" s="4" t="s">
        <v>0</v>
      </c>
      <c r="E218" s="5" t="s">
        <v>0</v>
      </c>
      <c r="F218" s="5" t="s">
        <v>0</v>
      </c>
      <c r="G218" s="5" t="s">
        <v>0</v>
      </c>
      <c r="H218" s="5" t="s">
        <v>0</v>
      </c>
      <c r="I218" s="7">
        <f>SUM(I219:I229)</f>
        <v>35181411</v>
      </c>
    </row>
    <row r="219" spans="1:9" ht="79.2" x14ac:dyDescent="0.25">
      <c r="A219" s="5" t="s">
        <v>98</v>
      </c>
      <c r="B219" s="4" t="s">
        <v>248</v>
      </c>
      <c r="C219" s="4" t="s">
        <v>263</v>
      </c>
      <c r="D219" s="5" t="s">
        <v>251</v>
      </c>
      <c r="E219" s="5" t="s">
        <v>99</v>
      </c>
      <c r="F219" s="4" t="s">
        <v>78</v>
      </c>
      <c r="G219" s="4" t="s">
        <v>14</v>
      </c>
      <c r="H219" s="4" t="s">
        <v>43</v>
      </c>
      <c r="I219" s="7">
        <v>1123450</v>
      </c>
    </row>
    <row r="220" spans="1:9" ht="79.2" x14ac:dyDescent="0.25">
      <c r="A220" s="5" t="s">
        <v>98</v>
      </c>
      <c r="B220" s="4" t="s">
        <v>248</v>
      </c>
      <c r="C220" s="4" t="s">
        <v>263</v>
      </c>
      <c r="D220" s="5" t="s">
        <v>251</v>
      </c>
      <c r="E220" s="5" t="s">
        <v>99</v>
      </c>
      <c r="F220" s="4" t="s">
        <v>78</v>
      </c>
      <c r="G220" s="4" t="s">
        <v>14</v>
      </c>
      <c r="H220" s="4" t="s">
        <v>21</v>
      </c>
      <c r="I220" s="7">
        <v>24890461</v>
      </c>
    </row>
    <row r="221" spans="1:9" ht="79.2" x14ac:dyDescent="0.25">
      <c r="A221" s="5" t="s">
        <v>98</v>
      </c>
      <c r="B221" s="4" t="s">
        <v>248</v>
      </c>
      <c r="C221" s="4" t="s">
        <v>263</v>
      </c>
      <c r="D221" s="5" t="s">
        <v>251</v>
      </c>
      <c r="E221" s="5" t="s">
        <v>99</v>
      </c>
      <c r="F221" s="4" t="s">
        <v>78</v>
      </c>
      <c r="G221" s="4" t="s">
        <v>14</v>
      </c>
      <c r="H221" s="4" t="s">
        <v>49</v>
      </c>
      <c r="I221" s="7">
        <v>320800</v>
      </c>
    </row>
    <row r="222" spans="1:9" ht="66" x14ac:dyDescent="0.25">
      <c r="A222" s="5" t="s">
        <v>100</v>
      </c>
      <c r="B222" s="4" t="s">
        <v>248</v>
      </c>
      <c r="C222" s="4" t="s">
        <v>263</v>
      </c>
      <c r="D222" s="5" t="s">
        <v>251</v>
      </c>
      <c r="E222" s="5" t="s">
        <v>101</v>
      </c>
      <c r="F222" s="4" t="s">
        <v>20</v>
      </c>
      <c r="G222" s="4" t="s">
        <v>14</v>
      </c>
      <c r="H222" s="4" t="s">
        <v>43</v>
      </c>
      <c r="I222" s="7">
        <f>138200</f>
        <v>138200</v>
      </c>
    </row>
    <row r="223" spans="1:9" ht="66" x14ac:dyDescent="0.25">
      <c r="A223" s="5" t="s">
        <v>100</v>
      </c>
      <c r="B223" s="4" t="s">
        <v>248</v>
      </c>
      <c r="C223" s="4" t="s">
        <v>263</v>
      </c>
      <c r="D223" s="5" t="s">
        <v>251</v>
      </c>
      <c r="E223" s="5" t="s">
        <v>101</v>
      </c>
      <c r="F223" s="4" t="s">
        <v>20</v>
      </c>
      <c r="G223" s="4" t="s">
        <v>14</v>
      </c>
      <c r="H223" s="4" t="s">
        <v>21</v>
      </c>
      <c r="I223" s="7">
        <v>5801100</v>
      </c>
    </row>
    <row r="224" spans="1:9" ht="66" x14ac:dyDescent="0.25">
      <c r="A224" s="5" t="s">
        <v>100</v>
      </c>
      <c r="B224" s="4" t="s">
        <v>248</v>
      </c>
      <c r="C224" s="4" t="s">
        <v>263</v>
      </c>
      <c r="D224" s="5" t="s">
        <v>251</v>
      </c>
      <c r="E224" s="5" t="s">
        <v>101</v>
      </c>
      <c r="F224" s="4" t="s">
        <v>20</v>
      </c>
      <c r="G224" s="4" t="s">
        <v>14</v>
      </c>
      <c r="H224" s="4" t="s">
        <v>49</v>
      </c>
      <c r="I224" s="7">
        <v>200000</v>
      </c>
    </row>
    <row r="225" spans="1:9" ht="52.8" x14ac:dyDescent="0.25">
      <c r="A225" s="5" t="s">
        <v>205</v>
      </c>
      <c r="B225" s="4" t="s">
        <v>248</v>
      </c>
      <c r="C225" s="4" t="s">
        <v>263</v>
      </c>
      <c r="D225" s="5" t="s">
        <v>251</v>
      </c>
      <c r="E225" s="5" t="s">
        <v>101</v>
      </c>
      <c r="F225" s="4" t="s">
        <v>25</v>
      </c>
      <c r="G225" s="4" t="s">
        <v>14</v>
      </c>
      <c r="H225" s="4" t="s">
        <v>43</v>
      </c>
      <c r="I225" s="7">
        <v>4400</v>
      </c>
    </row>
    <row r="226" spans="1:9" ht="52.8" x14ac:dyDescent="0.25">
      <c r="A226" s="5" t="s">
        <v>205</v>
      </c>
      <c r="B226" s="4" t="s">
        <v>248</v>
      </c>
      <c r="C226" s="4" t="s">
        <v>263</v>
      </c>
      <c r="D226" s="5" t="s">
        <v>251</v>
      </c>
      <c r="E226" s="5" t="s">
        <v>101</v>
      </c>
      <c r="F226" s="4" t="s">
        <v>25</v>
      </c>
      <c r="G226" s="4" t="s">
        <v>14</v>
      </c>
      <c r="H226" s="4" t="s">
        <v>21</v>
      </c>
      <c r="I226" s="7">
        <v>261000</v>
      </c>
    </row>
    <row r="227" spans="1:9" ht="92.4" x14ac:dyDescent="0.25">
      <c r="A227" s="5" t="s">
        <v>264</v>
      </c>
      <c r="B227" s="4" t="s">
        <v>248</v>
      </c>
      <c r="C227" s="4" t="s">
        <v>263</v>
      </c>
      <c r="D227" s="5" t="s">
        <v>251</v>
      </c>
      <c r="E227" s="5" t="s">
        <v>265</v>
      </c>
      <c r="F227" s="4" t="s">
        <v>78</v>
      </c>
      <c r="G227" s="4" t="s">
        <v>14</v>
      </c>
      <c r="H227" s="4" t="s">
        <v>49</v>
      </c>
      <c r="I227" s="7">
        <v>1790555</v>
      </c>
    </row>
    <row r="228" spans="1:9" ht="52.8" x14ac:dyDescent="0.25">
      <c r="A228" s="5" t="s">
        <v>266</v>
      </c>
      <c r="B228" s="4" t="s">
        <v>248</v>
      </c>
      <c r="C228" s="4" t="s">
        <v>263</v>
      </c>
      <c r="D228" s="5" t="s">
        <v>251</v>
      </c>
      <c r="E228" s="5" t="s">
        <v>265</v>
      </c>
      <c r="F228" s="4" t="s">
        <v>20</v>
      </c>
      <c r="G228" s="4" t="s">
        <v>14</v>
      </c>
      <c r="H228" s="4" t="s">
        <v>49</v>
      </c>
      <c r="I228" s="7">
        <v>509845</v>
      </c>
    </row>
    <row r="229" spans="1:9" ht="79.2" x14ac:dyDescent="0.25">
      <c r="A229" s="5" t="s">
        <v>267</v>
      </c>
      <c r="B229" s="4" t="s">
        <v>248</v>
      </c>
      <c r="C229" s="4" t="s">
        <v>263</v>
      </c>
      <c r="D229" s="5" t="s">
        <v>251</v>
      </c>
      <c r="E229" s="5" t="s">
        <v>268</v>
      </c>
      <c r="F229" s="4" t="s">
        <v>20</v>
      </c>
      <c r="G229" s="4" t="s">
        <v>21</v>
      </c>
      <c r="H229" s="4" t="s">
        <v>32</v>
      </c>
      <c r="I229" s="7">
        <v>141600</v>
      </c>
    </row>
    <row r="230" spans="1:9" x14ac:dyDescent="0.25">
      <c r="A230" s="2" t="s">
        <v>269</v>
      </c>
      <c r="B230" s="3" t="s">
        <v>0</v>
      </c>
      <c r="C230" s="4" t="s">
        <v>0</v>
      </c>
      <c r="D230" s="4" t="s">
        <v>0</v>
      </c>
      <c r="E230" s="5" t="s">
        <v>0</v>
      </c>
      <c r="F230" s="5" t="s">
        <v>0</v>
      </c>
      <c r="G230" s="4" t="s">
        <v>0</v>
      </c>
      <c r="H230" s="4" t="s">
        <v>0</v>
      </c>
      <c r="I230" s="8">
        <f>I204+I205</f>
        <v>577533740</v>
      </c>
    </row>
  </sheetData>
  <mergeCells count="9">
    <mergeCell ref="A2:I2"/>
    <mergeCell ref="A3:I3"/>
    <mergeCell ref="A4:I4"/>
    <mergeCell ref="I5:I6"/>
    <mergeCell ref="A5:A6"/>
    <mergeCell ref="B5:E5"/>
    <mergeCell ref="F5:F6"/>
    <mergeCell ref="G5:G6"/>
    <mergeCell ref="H5:H6"/>
  </mergeCells>
  <pageMargins left="0.39370078740157483" right="0.19685039370078741" top="0.19685039370078741" bottom="0.19685039370078741" header="0" footer="0"/>
  <pageSetup paperSize="9" scale="97" orientation="portrait" horizontalDpi="4294967295" verticalDpi="4294967295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2017-02-14T12:05:39Z</dcterms:modified>
</cp:coreProperties>
</file>