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96" windowWidth="15228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<sst xmlns="http://schemas.openxmlformats.org/spreadsheetml/2006/main" count="48" uniqueCount="48">
  <si>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Налоговые доходы</t>
  </si>
  <si>
    <t>Государственная пошлина</t>
  </si>
  <si>
    <t>Неналоговые доходы</t>
  </si>
  <si>
    <t>Плата за негативное воздействие на окружающую среду</t>
  </si>
  <si>
    <t>Штрафы, санкции, возмещение ущерба</t>
  </si>
  <si>
    <t>Прочие неналоговые доходы</t>
  </si>
  <si>
    <t xml:space="preserve">Налоги на совокупный доход </t>
  </si>
  <si>
    <t>Единый налог на вмененный доход для отдельных видов деятельности</t>
  </si>
  <si>
    <t>Единый сельскохозяйственный налог</t>
  </si>
  <si>
    <t>Доходы от использования имущества, находящегося в государственной и муниципальной собственности</t>
  </si>
  <si>
    <t>Налоги на прибыль</t>
  </si>
  <si>
    <t>Платежи при пользовании природными ресурсами</t>
  </si>
  <si>
    <t>Доходы от продажи материальных и нематериальных активов</t>
  </si>
  <si>
    <t>Налог на доходы физических лиц</t>
  </si>
  <si>
    <t>Оценка исполнения</t>
  </si>
  <si>
    <t>Уточненный бюджет</t>
  </si>
  <si>
    <t>% исполнения плана</t>
  </si>
  <si>
    <t>СОБСТВЕННЫЕ ДОХОДЫ</t>
  </si>
  <si>
    <t>Наименование показателей</t>
  </si>
  <si>
    <t>Безвозмездные поступления</t>
  </si>
  <si>
    <t xml:space="preserve">Бюджетный кредит </t>
  </si>
  <si>
    <t>Всего доходов</t>
  </si>
  <si>
    <t>Дефицит (-), профицит (+) бюджета</t>
  </si>
  <si>
    <t>Р А С Х О Д Ы</t>
  </si>
  <si>
    <t>Общегосударственные вопросы</t>
  </si>
  <si>
    <t>Национальная экономика</t>
  </si>
  <si>
    <t>Образование</t>
  </si>
  <si>
    <t>Социальная политика</t>
  </si>
  <si>
    <t>Физическая культура и спорт</t>
  </si>
  <si>
    <t>Средства массовой информации</t>
  </si>
  <si>
    <t>Обслуживание государственного и муниципального долга</t>
  </si>
  <si>
    <t>Всего расходов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</si>
  <si>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</si>
  <si>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Возврат остатков субсидий, субвенций</t>
  </si>
  <si>
    <t>Национальная безопасность и правоохранительная деятельность</t>
  </si>
  <si>
    <t>Доходы от оказания платных услуг (работ) и компенсации затрат государства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</si>
  <si>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</si>
  <si>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Налоги на товары (работы, услуги), реализуемые на территории РФ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</si>
  <si>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</si>
  <si>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 от сдачи в аренду имущества, составляющего казну муниципальных районов (за исключением земельных участков)</t>
  </si>
  <si>
    <t>Жилищно-коммунальное хозяйство</t>
  </si>
  <si>
    <t>Проценты, полученные от предоставления бюджетных кредитов</t>
  </si>
  <si>
    <t>Акцизы по подакцизным товарам, производимым на территории РФ</t>
  </si>
  <si>
    <t>Налог, взимаемый в связи с применением патентной системы</t>
  </si>
  <si>
    <t>Культура, кинематография</t>
  </si>
  <si>
    <t>Оценка ожидаемого исполнения районного бюджета за 2021 год</t>
  </si>
  <si>
    <t>Остаток средств на счете на 01.01.2021г</t>
  </si>
  <si>
    <t>Налог на профессиональный доход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</si>
</sst>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</numFmts>
  <fonts count="41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92D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4" borderId="10" xfId="0" applyFont="1" applyFill="1" applyBorder="1" applyAlignment="1">
      <alignment wrapText="1"/>
    </xf>
    <xf numFmtId="0" fontId="4" fillId="0" borderId="10" xfId="0" applyFont="1" applyBorder="1" applyAlignment="1">
      <alignment horizontal="center" vertical="center" wrapText="1"/>
    </xf>
    <xf numFmtId="180" fontId="4" fillId="35" borderId="10" xfId="0" applyNumberFormat="1" applyFont="1" applyFill="1" applyBorder="1" applyAlignment="1">
      <alignment horizontal="center"/>
    </xf>
    <xf numFmtId="180" fontId="2" fillId="36" borderId="10" xfId="0" applyNumberFormat="1" applyFont="1" applyFill="1" applyBorder="1" applyAlignment="1">
      <alignment horizontal="center"/>
    </xf>
    <xf numFmtId="180" fontId="2" fillId="33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0" fontId="4" fillId="36" borderId="10" xfId="0" applyFont="1" applyFill="1" applyBorder="1" applyAlignment="1">
      <alignment horizontal="center" wrapText="1"/>
    </xf>
    <xf numFmtId="180" fontId="3" fillId="0" borderId="10" xfId="0" applyNumberFormat="1" applyFont="1" applyBorder="1" applyAlignment="1">
      <alignment horizontal="center"/>
    </xf>
    <xf numFmtId="0" fontId="2" fillId="35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3" fillId="34" borderId="0" xfId="0" applyFont="1" applyFill="1" applyAlignment="1">
      <alignment wrapText="1"/>
    </xf>
    <xf numFmtId="180" fontId="2" fillId="0" borderId="10" xfId="0" applyNumberFormat="1" applyFont="1" applyBorder="1" applyAlignment="1">
      <alignment horizontal="center"/>
    </xf>
    <xf numFmtId="180" fontId="2" fillId="35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0" fontId="2" fillId="37" borderId="10" xfId="0" applyFont="1" applyFill="1" applyBorder="1" applyAlignment="1">
      <alignment wrapText="1"/>
    </xf>
    <xf numFmtId="180" fontId="3" fillId="37" borderId="10" xfId="0" applyNumberFormat="1" applyFont="1" applyFill="1" applyBorder="1" applyAlignment="1">
      <alignment horizontal="center"/>
    </xf>
    <xf numFmtId="0" fontId="4" fillId="35" borderId="10" xfId="0" applyFont="1" applyFill="1" applyBorder="1" applyAlignment="1">
      <alignment wrapText="1"/>
    </xf>
    <xf numFmtId="0" fontId="4" fillId="35" borderId="0" xfId="0" applyFont="1" applyFill="1" applyAlignment="1">
      <alignment wrapText="1"/>
    </xf>
    <xf numFmtId="180" fontId="4" fillId="35" borderId="0" xfId="0" applyNumberFormat="1" applyFont="1" applyFill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180" fontId="2" fillId="0" borderId="10" xfId="0" applyNumberFormat="1" applyFont="1" applyBorder="1" applyAlignment="1">
      <alignment horizontal="center" vertical="center"/>
    </xf>
    <xf numFmtId="180" fontId="2" fillId="35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180" fontId="2" fillId="37" borderId="10" xfId="0" applyNumberFormat="1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 wrapText="1"/>
    </xf>
    <xf numFmtId="0" fontId="3" fillId="38" borderId="10" xfId="0" applyFont="1" applyFill="1" applyBorder="1" applyAlignment="1">
      <alignment horizontal="center" vertical="center"/>
    </xf>
    <xf numFmtId="180" fontId="3" fillId="38" borderId="10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6"/>
  <sheetViews>
    <sheetView tabSelected="1" zoomScale="75" zoomScaleNormal="75" zoomScalePageLayoutView="0" workbookViewId="0" topLeftCell="A1">
      <selection activeCell="B31" sqref="B31"/>
    </sheetView>
  </sheetViews>
  <sheetFormatPr defaultColWidth="9.125" defaultRowHeight="12.75"/>
  <cols>
    <col min="1" max="1" width="61.625" style="4" customWidth="1"/>
    <col min="2" max="2" width="18.00390625" style="1" customWidth="1"/>
    <col min="3" max="3" width="16.875" style="1" customWidth="1"/>
    <col min="4" max="4" width="16.50390625" style="1" customWidth="1"/>
    <col min="5" max="16384" width="9.125" style="1" customWidth="1"/>
  </cols>
  <sheetData>
    <row r="1" spans="1:4" ht="20.25" customHeight="1">
      <c r="A1" s="37" t="s">
        <v>45</v>
      </c>
      <c r="B1" s="37"/>
      <c r="C1" s="37"/>
      <c r="D1" s="37"/>
    </row>
    <row r="3" spans="1:4" ht="54.75" customHeight="1">
      <c r="A3" s="7" t="s">
        <v>18</v>
      </c>
      <c r="B3" s="2" t="s">
        <v>15</v>
      </c>
      <c r="C3" s="2" t="s">
        <v>14</v>
      </c>
      <c r="D3" s="2" t="s">
        <v>16</v>
      </c>
    </row>
    <row r="4" spans="1:4" ht="38.25" customHeight="1">
      <c r="A4" s="14" t="s">
        <v>17</v>
      </c>
      <c r="B4" s="8">
        <f>SUM(B5+B16)</f>
        <v>336707.6</v>
      </c>
      <c r="C4" s="8">
        <f>SUM(C5+C16)</f>
        <v>337722.6</v>
      </c>
      <c r="D4" s="20">
        <f aca="true" t="shared" si="0" ref="D4:D9">SUM(C4/B4)*100</f>
        <v>100.30144849715302</v>
      </c>
    </row>
    <row r="5" spans="1:4" ht="24" customHeight="1">
      <c r="A5" s="12" t="s">
        <v>0</v>
      </c>
      <c r="B5" s="9">
        <f>SUM(B6+B8+B10+B15)</f>
        <v>236107.6</v>
      </c>
      <c r="C5" s="9">
        <f>SUM(C6+C8+C10+C15)</f>
        <v>236227.6</v>
      </c>
      <c r="D5" s="9">
        <f t="shared" si="0"/>
        <v>100.05082428519879</v>
      </c>
    </row>
    <row r="6" spans="1:4" ht="19.5" customHeight="1">
      <c r="A6" s="5" t="s">
        <v>10</v>
      </c>
      <c r="B6" s="10">
        <f>SUM(B7)</f>
        <v>184430.2</v>
      </c>
      <c r="C6" s="10">
        <f>SUM(C7:C7)</f>
        <v>184430.2</v>
      </c>
      <c r="D6" s="10">
        <f t="shared" si="0"/>
        <v>100</v>
      </c>
    </row>
    <row r="7" spans="1:4" ht="19.5" customHeight="1">
      <c r="A7" s="3" t="s">
        <v>13</v>
      </c>
      <c r="B7" s="13">
        <v>184430.2</v>
      </c>
      <c r="C7" s="13">
        <v>184430.2</v>
      </c>
      <c r="D7" s="13">
        <f t="shared" si="0"/>
        <v>100</v>
      </c>
    </row>
    <row r="8" spans="1:4" ht="33.75" customHeight="1">
      <c r="A8" s="22" t="s">
        <v>37</v>
      </c>
      <c r="B8" s="33">
        <f>SUM(B9)</f>
        <v>40444.4</v>
      </c>
      <c r="C8" s="23">
        <f>SUM(C9)</f>
        <v>40444.4</v>
      </c>
      <c r="D8" s="23">
        <f t="shared" si="0"/>
        <v>100</v>
      </c>
    </row>
    <row r="9" spans="1:4" ht="30.75" customHeight="1">
      <c r="A9" s="3" t="s">
        <v>42</v>
      </c>
      <c r="B9" s="13">
        <v>40444.4</v>
      </c>
      <c r="C9" s="13">
        <v>40444.4</v>
      </c>
      <c r="D9" s="13">
        <f t="shared" si="0"/>
        <v>100</v>
      </c>
    </row>
    <row r="10" spans="1:4" ht="19.5" customHeight="1">
      <c r="A10" s="5" t="s">
        <v>6</v>
      </c>
      <c r="B10" s="10">
        <f>SUM(B11:B14)</f>
        <v>6135</v>
      </c>
      <c r="C10" s="10">
        <f>SUM(C11:C14)</f>
        <v>6255</v>
      </c>
      <c r="D10" s="10">
        <f aca="true" t="shared" si="1" ref="D10:D45">SUM(C10/B10)*100</f>
        <v>101.9559902200489</v>
      </c>
    </row>
    <row r="11" spans="1:4" ht="31.5" customHeight="1">
      <c r="A11" s="3" t="s">
        <v>7</v>
      </c>
      <c r="B11" s="13">
        <v>850</v>
      </c>
      <c r="C11" s="13">
        <v>970</v>
      </c>
      <c r="D11" s="13">
        <f t="shared" si="1"/>
        <v>114.11764705882352</v>
      </c>
    </row>
    <row r="12" spans="1:4" ht="18" customHeight="1">
      <c r="A12" s="3" t="s">
        <v>8</v>
      </c>
      <c r="B12" s="13">
        <v>4935</v>
      </c>
      <c r="C12" s="13">
        <v>4935</v>
      </c>
      <c r="D12" s="13">
        <f t="shared" si="1"/>
        <v>100</v>
      </c>
    </row>
    <row r="13" spans="1:4" ht="30" customHeight="1">
      <c r="A13" s="3" t="s">
        <v>43</v>
      </c>
      <c r="B13" s="13">
        <v>350</v>
      </c>
      <c r="C13" s="13">
        <v>350</v>
      </c>
      <c r="D13" s="13">
        <f>SUM(C13/B13)*100</f>
        <v>100</v>
      </c>
    </row>
    <row r="14" spans="1:4" ht="30" customHeight="1" hidden="1">
      <c r="A14" s="3" t="s">
        <v>47</v>
      </c>
      <c r="B14" s="13"/>
      <c r="C14" s="13">
        <v>0</v>
      </c>
      <c r="D14" s="13" t="e">
        <f t="shared" si="1"/>
        <v>#DIV/0!</v>
      </c>
    </row>
    <row r="15" spans="1:4" ht="21" customHeight="1">
      <c r="A15" s="6" t="s">
        <v>1</v>
      </c>
      <c r="B15" s="11">
        <v>5098</v>
      </c>
      <c r="C15" s="11">
        <v>5098</v>
      </c>
      <c r="D15" s="19">
        <f t="shared" si="1"/>
        <v>100</v>
      </c>
    </row>
    <row r="16" spans="1:4" ht="24.75" customHeight="1">
      <c r="A16" s="12" t="s">
        <v>2</v>
      </c>
      <c r="B16" s="9">
        <f>SUM(B17+B21+B23+B24+B27+B28)</f>
        <v>100600</v>
      </c>
      <c r="C16" s="9">
        <f>SUM(C17+C21+C23+C24+C27+C28)</f>
        <v>101495</v>
      </c>
      <c r="D16" s="9">
        <f>SUM(C16/B16)*100</f>
        <v>100.889662027833</v>
      </c>
    </row>
    <row r="17" spans="1:4" ht="45.75" customHeight="1">
      <c r="A17" s="5" t="s">
        <v>9</v>
      </c>
      <c r="B17" s="10">
        <f>SUM(B18:B20)</f>
        <v>98450</v>
      </c>
      <c r="C17" s="10">
        <f>SUM(C18:C20)</f>
        <v>98450</v>
      </c>
      <c r="D17" s="10">
        <f t="shared" si="1"/>
        <v>100</v>
      </c>
    </row>
    <row r="18" spans="1:4" ht="30.75" customHeight="1" hidden="1">
      <c r="A18" s="28" t="s">
        <v>41</v>
      </c>
      <c r="B18" s="27">
        <v>0</v>
      </c>
      <c r="C18" s="27"/>
      <c r="D18" s="13"/>
    </row>
    <row r="19" spans="1:4" ht="78" customHeight="1">
      <c r="A19" s="3" t="s">
        <v>38</v>
      </c>
      <c r="B19" s="13">
        <v>96250</v>
      </c>
      <c r="C19" s="13">
        <v>96250</v>
      </c>
      <c r="D19" s="13">
        <f t="shared" si="1"/>
        <v>100</v>
      </c>
    </row>
    <row r="20" spans="1:4" ht="48.75" customHeight="1">
      <c r="A20" s="3" t="s">
        <v>39</v>
      </c>
      <c r="B20" s="13">
        <v>2200</v>
      </c>
      <c r="C20" s="13">
        <v>2200</v>
      </c>
      <c r="D20" s="13">
        <f t="shared" si="1"/>
        <v>100</v>
      </c>
    </row>
    <row r="21" spans="1:4" ht="25.5" customHeight="1">
      <c r="A21" s="5" t="s">
        <v>11</v>
      </c>
      <c r="B21" s="10">
        <f>SUM(B22)</f>
        <v>1100</v>
      </c>
      <c r="C21" s="10">
        <f>SUM(C22)</f>
        <v>1100</v>
      </c>
      <c r="D21" s="10">
        <f>SUM(C21/B21)*100</f>
        <v>100</v>
      </c>
    </row>
    <row r="22" spans="1:4" ht="24.75" customHeight="1">
      <c r="A22" s="3" t="s">
        <v>3</v>
      </c>
      <c r="B22" s="13">
        <v>1100</v>
      </c>
      <c r="C22" s="13">
        <v>1100</v>
      </c>
      <c r="D22" s="13">
        <f t="shared" si="1"/>
        <v>100</v>
      </c>
    </row>
    <row r="23" spans="1:4" ht="36" customHeight="1">
      <c r="A23" s="6" t="s">
        <v>35</v>
      </c>
      <c r="B23" s="11">
        <v>0</v>
      </c>
      <c r="C23" s="11">
        <v>0</v>
      </c>
      <c r="D23" s="13" t="e">
        <f t="shared" si="1"/>
        <v>#DIV/0!</v>
      </c>
    </row>
    <row r="24" spans="1:4" ht="34.5" customHeight="1">
      <c r="A24" s="5" t="s">
        <v>12</v>
      </c>
      <c r="B24" s="10">
        <f>SUM(B25:B26)</f>
        <v>50</v>
      </c>
      <c r="C24" s="10">
        <f>SUM(C25:C26)</f>
        <v>945</v>
      </c>
      <c r="D24" s="10">
        <f t="shared" si="1"/>
        <v>1889.9999999999998</v>
      </c>
    </row>
    <row r="25" spans="1:4" ht="102" customHeight="1">
      <c r="A25" s="3" t="s">
        <v>36</v>
      </c>
      <c r="B25" s="21">
        <v>50</v>
      </c>
      <c r="C25" s="21">
        <v>275</v>
      </c>
      <c r="D25" s="13">
        <v>0</v>
      </c>
    </row>
    <row r="26" spans="1:4" ht="63" customHeight="1">
      <c r="A26" s="3" t="s">
        <v>32</v>
      </c>
      <c r="B26" s="13">
        <v>0</v>
      </c>
      <c r="C26" s="13">
        <v>670</v>
      </c>
      <c r="D26" s="13" t="e">
        <f t="shared" si="1"/>
        <v>#DIV/0!</v>
      </c>
    </row>
    <row r="27" spans="1:4" ht="19.5" customHeight="1">
      <c r="A27" s="6" t="s">
        <v>4</v>
      </c>
      <c r="B27" s="11">
        <v>1000</v>
      </c>
      <c r="C27" s="11">
        <v>1000</v>
      </c>
      <c r="D27" s="19">
        <f t="shared" si="1"/>
        <v>100</v>
      </c>
    </row>
    <row r="28" spans="1:4" ht="19.5" customHeight="1">
      <c r="A28" s="6" t="s">
        <v>5</v>
      </c>
      <c r="B28" s="11">
        <v>0</v>
      </c>
      <c r="C28" s="11">
        <v>0</v>
      </c>
      <c r="D28" s="19">
        <v>0</v>
      </c>
    </row>
    <row r="29" spans="1:4" ht="21.75" customHeight="1">
      <c r="A29" s="6" t="s">
        <v>33</v>
      </c>
      <c r="B29" s="17"/>
      <c r="C29" s="17"/>
      <c r="D29" s="19"/>
    </row>
    <row r="30" spans="1:4" ht="17.25">
      <c r="A30" s="15" t="s">
        <v>19</v>
      </c>
      <c r="B30" s="29">
        <v>557044.7</v>
      </c>
      <c r="C30" s="29">
        <v>551335</v>
      </c>
      <c r="D30" s="29">
        <f t="shared" si="1"/>
        <v>98.97500146756626</v>
      </c>
    </row>
    <row r="31" spans="1:4" ht="27" customHeight="1">
      <c r="A31" s="24" t="s">
        <v>21</v>
      </c>
      <c r="B31" s="30">
        <f>B4+B30</f>
        <v>893752.2999999999</v>
      </c>
      <c r="C31" s="30">
        <f>C4+C30+C29</f>
        <v>889057.6</v>
      </c>
      <c r="D31" s="30">
        <f t="shared" si="1"/>
        <v>99.47472023288779</v>
      </c>
    </row>
    <row r="32" spans="1:4" ht="24.75" customHeight="1">
      <c r="A32" s="16" t="s">
        <v>22</v>
      </c>
      <c r="B32" s="29">
        <f>B31-B45</f>
        <v>-49452.50000000012</v>
      </c>
      <c r="C32" s="29">
        <f>C31-C45</f>
        <v>-46886.09999999998</v>
      </c>
      <c r="D32" s="29"/>
    </row>
    <row r="33" spans="1:4" ht="0" customHeight="1" hidden="1">
      <c r="A33" s="15" t="s">
        <v>20</v>
      </c>
      <c r="B33" s="31"/>
      <c r="C33" s="31"/>
      <c r="D33" s="29"/>
    </row>
    <row r="34" spans="1:4" ht="15">
      <c r="A34" s="34" t="s">
        <v>23</v>
      </c>
      <c r="B34" s="35"/>
      <c r="C34" s="35"/>
      <c r="D34" s="36"/>
    </row>
    <row r="35" spans="1:4" ht="15">
      <c r="A35" s="16" t="s">
        <v>24</v>
      </c>
      <c r="B35" s="29">
        <v>91455.1</v>
      </c>
      <c r="C35" s="29">
        <v>91056</v>
      </c>
      <c r="D35" s="29">
        <f t="shared" si="1"/>
        <v>99.56361099599692</v>
      </c>
    </row>
    <row r="36" spans="1:4" ht="30.75">
      <c r="A36" s="16" t="s">
        <v>34</v>
      </c>
      <c r="B36" s="29">
        <v>9988.4</v>
      </c>
      <c r="C36" s="29">
        <v>9988.4</v>
      </c>
      <c r="D36" s="29">
        <f t="shared" si="1"/>
        <v>100</v>
      </c>
    </row>
    <row r="37" spans="1:4" ht="15">
      <c r="A37" s="16" t="s">
        <v>25</v>
      </c>
      <c r="B37" s="29">
        <v>89337.3</v>
      </c>
      <c r="C37" s="29">
        <v>88737.3</v>
      </c>
      <c r="D37" s="29">
        <f t="shared" si="1"/>
        <v>99.32838803053147</v>
      </c>
    </row>
    <row r="38" spans="1:4" ht="15">
      <c r="A38" s="16" t="s">
        <v>40</v>
      </c>
      <c r="B38" s="29">
        <v>21430.5</v>
      </c>
      <c r="C38" s="29">
        <v>21030.5</v>
      </c>
      <c r="D38" s="29">
        <f t="shared" si="1"/>
        <v>98.13350131821468</v>
      </c>
    </row>
    <row r="39" spans="1:4" ht="15">
      <c r="A39" s="16" t="s">
        <v>26</v>
      </c>
      <c r="B39" s="29">
        <v>579691.7</v>
      </c>
      <c r="C39" s="29">
        <v>575350</v>
      </c>
      <c r="D39" s="29">
        <f t="shared" si="1"/>
        <v>99.25103291973994</v>
      </c>
    </row>
    <row r="40" spans="1:4" ht="15">
      <c r="A40" s="16" t="s">
        <v>44</v>
      </c>
      <c r="B40" s="29">
        <v>95620.3</v>
      </c>
      <c r="C40" s="29">
        <v>94970</v>
      </c>
      <c r="D40" s="29">
        <f t="shared" si="1"/>
        <v>99.3199142859832</v>
      </c>
    </row>
    <row r="41" spans="1:4" ht="15">
      <c r="A41" s="16" t="s">
        <v>27</v>
      </c>
      <c r="B41" s="29">
        <v>49191.2</v>
      </c>
      <c r="C41" s="29">
        <v>48521.2</v>
      </c>
      <c r="D41" s="29">
        <f t="shared" si="1"/>
        <v>98.6379677665924</v>
      </c>
    </row>
    <row r="42" spans="1:4" ht="15">
      <c r="A42" s="16" t="s">
        <v>28</v>
      </c>
      <c r="B42" s="29">
        <v>1912.5</v>
      </c>
      <c r="C42" s="29">
        <v>1712.5</v>
      </c>
      <c r="D42" s="29">
        <f t="shared" si="1"/>
        <v>89.54248366013073</v>
      </c>
    </row>
    <row r="43" spans="1:4" ht="15">
      <c r="A43" s="16" t="s">
        <v>29</v>
      </c>
      <c r="B43" s="29">
        <v>4576.8</v>
      </c>
      <c r="C43" s="29">
        <v>4576.8</v>
      </c>
      <c r="D43" s="29">
        <f t="shared" si="1"/>
        <v>100</v>
      </c>
    </row>
    <row r="44" spans="1:4" ht="30.75">
      <c r="A44" s="16" t="s">
        <v>30</v>
      </c>
      <c r="B44" s="29">
        <v>1</v>
      </c>
      <c r="C44" s="29">
        <v>1</v>
      </c>
      <c r="D44" s="29">
        <f t="shared" si="1"/>
        <v>100</v>
      </c>
    </row>
    <row r="45" spans="1:4" ht="17.25">
      <c r="A45" s="24" t="s">
        <v>31</v>
      </c>
      <c r="B45" s="30">
        <f>SUM(B35:B44)</f>
        <v>943204.8</v>
      </c>
      <c r="C45" s="32">
        <f>SUM(C35:C44)</f>
        <v>935943.7</v>
      </c>
      <c r="D45" s="30">
        <f t="shared" si="1"/>
        <v>99.2301671916852</v>
      </c>
    </row>
    <row r="46" spans="1:3" ht="24.75" customHeight="1">
      <c r="A46" s="25" t="s">
        <v>46</v>
      </c>
      <c r="B46" s="26">
        <v>114108.1</v>
      </c>
      <c r="C46" s="18"/>
    </row>
  </sheetData>
  <sheetProtection/>
  <mergeCells count="1">
    <mergeCell ref="A1:D1"/>
  </mergeCells>
  <printOptions horizontalCentered="1"/>
  <pageMargins left="0.35433070866141736" right="0.35433070866141736" top="0.5905511811023623" bottom="0.5905511811023623" header="0.5118110236220472" footer="0.5118110236220472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Мягкова НН</cp:lastModifiedBy>
  <cp:lastPrinted>2021-03-10T12:57:33Z</cp:lastPrinted>
  <dcterms:created xsi:type="dcterms:W3CDTF">2009-07-29T08:19:35Z</dcterms:created>
  <dcterms:modified xsi:type="dcterms:W3CDTF">2021-04-05T11:15:02Z</dcterms:modified>
  <cp:category/>
  <cp:version/>
  <cp:contentType/>
  <cp:contentStatus/>
</cp:coreProperties>
</file>